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6" windowHeight="11160"/>
  </bookViews>
  <sheets>
    <sheet name="Лист1" sheetId="1" r:id="rId1"/>
    <sheet name="Лист2" sheetId="2" r:id="rId2"/>
  </sheets>
  <definedNames>
    <definedName name="_xlnm.Print_Area" localSheetId="0">Лист1!$A$1:$J$160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2" i="1" l="1"/>
  <c r="N57" i="1"/>
  <c r="D43" i="1"/>
  <c r="G130" i="1" l="1"/>
  <c r="G133" i="1"/>
  <c r="G141" i="1"/>
  <c r="G140" i="1"/>
  <c r="G139" i="1"/>
  <c r="G138" i="1"/>
  <c r="G137" i="1"/>
  <c r="G136" i="1"/>
  <c r="G135" i="1"/>
  <c r="G134" i="1"/>
  <c r="G132" i="1"/>
  <c r="G131" i="1"/>
  <c r="G129" i="1"/>
  <c r="E128" i="1"/>
  <c r="E142" i="1" l="1"/>
  <c r="Q58" i="1" l="1"/>
  <c r="Q59" i="1"/>
  <c r="R58" i="1" s="1"/>
  <c r="M74" i="1" l="1"/>
  <c r="N74" i="1" s="1"/>
  <c r="M73" i="1"/>
  <c r="N73" i="1" s="1"/>
  <c r="M72" i="1"/>
  <c r="N72" i="1" s="1"/>
  <c r="M71" i="1"/>
  <c r="N71" i="1" s="1"/>
  <c r="M70" i="1"/>
  <c r="N70" i="1" s="1"/>
  <c r="M69" i="1"/>
  <c r="N69" i="1" s="1"/>
  <c r="M68" i="1"/>
  <c r="N68" i="1" s="1"/>
  <c r="M67" i="1"/>
  <c r="N67" i="1" s="1"/>
  <c r="M66" i="1"/>
  <c r="N66" i="1" s="1"/>
  <c r="M65" i="1"/>
  <c r="N65" i="1" s="1"/>
  <c r="M64" i="1"/>
  <c r="N64" i="1" s="1"/>
  <c r="M63" i="1"/>
  <c r="N63" i="1" s="1"/>
  <c r="M62" i="1"/>
  <c r="N62" i="1" s="1"/>
  <c r="D76" i="1" l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N107" i="1"/>
  <c r="O107" i="1" s="1"/>
  <c r="N106" i="1"/>
  <c r="O106" i="1" s="1"/>
  <c r="N105" i="1"/>
  <c r="O105" i="1" s="1"/>
  <c r="N104" i="1"/>
  <c r="O104" i="1" s="1"/>
  <c r="N103" i="1"/>
  <c r="O103" i="1" s="1"/>
  <c r="N102" i="1"/>
  <c r="O102" i="1" s="1"/>
  <c r="N101" i="1"/>
  <c r="O101" i="1" s="1"/>
  <c r="N100" i="1"/>
  <c r="O100" i="1" s="1"/>
  <c r="N99" i="1"/>
  <c r="O99" i="1" s="1"/>
  <c r="N98" i="1"/>
  <c r="O98" i="1" s="1"/>
  <c r="N97" i="1"/>
  <c r="O97" i="1" s="1"/>
  <c r="N96" i="1"/>
  <c r="O96" i="1" s="1"/>
  <c r="N95" i="1"/>
  <c r="O95" i="1" s="1"/>
  <c r="N124" i="1" l="1"/>
  <c r="O124" i="1" s="1"/>
  <c r="N123" i="1"/>
  <c r="O123" i="1" s="1"/>
  <c r="N122" i="1"/>
  <c r="O122" i="1" s="1"/>
  <c r="N121" i="1"/>
  <c r="O121" i="1" s="1"/>
  <c r="N120" i="1"/>
  <c r="O120" i="1" s="1"/>
  <c r="N119" i="1"/>
  <c r="O119" i="1" s="1"/>
  <c r="N118" i="1"/>
  <c r="O118" i="1" s="1"/>
  <c r="N117" i="1"/>
  <c r="O117" i="1" s="1"/>
  <c r="N116" i="1"/>
  <c r="O116" i="1" s="1"/>
  <c r="N115" i="1"/>
  <c r="O115" i="1" s="1"/>
  <c r="N114" i="1"/>
  <c r="O114" i="1" s="1"/>
  <c r="N113" i="1"/>
  <c r="O113" i="1" s="1"/>
  <c r="N112" i="1"/>
  <c r="O112" i="1" s="1"/>
  <c r="G142" i="1" l="1"/>
  <c r="H142" i="1"/>
  <c r="H129" i="1" s="1"/>
  <c r="H131" i="1" l="1"/>
  <c r="H133" i="1"/>
  <c r="H135" i="1"/>
  <c r="H137" i="1"/>
  <c r="H139" i="1"/>
  <c r="H141" i="1"/>
  <c r="H130" i="1"/>
  <c r="H132" i="1"/>
  <c r="H134" i="1"/>
  <c r="H136" i="1"/>
  <c r="H138" i="1"/>
  <c r="H140" i="1"/>
  <c r="D128" i="1"/>
  <c r="G128" i="1" l="1"/>
  <c r="H128" i="1"/>
  <c r="O56" i="1"/>
  <c r="P56" i="1" s="1"/>
  <c r="O55" i="1"/>
  <c r="P55" i="1" s="1"/>
  <c r="O54" i="1"/>
  <c r="P54" i="1" s="1"/>
  <c r="O53" i="1"/>
  <c r="P53" i="1" s="1"/>
  <c r="O52" i="1"/>
  <c r="P52" i="1" s="1"/>
  <c r="O51" i="1"/>
  <c r="P51" i="1" s="1"/>
  <c r="O50" i="1"/>
  <c r="P50" i="1" s="1"/>
  <c r="O49" i="1"/>
  <c r="P49" i="1" s="1"/>
  <c r="O48" i="1"/>
  <c r="P48" i="1" s="1"/>
  <c r="O47" i="1"/>
  <c r="P47" i="1" s="1"/>
  <c r="O46" i="1"/>
  <c r="P46" i="1" s="1"/>
  <c r="O45" i="1"/>
  <c r="O44" i="1"/>
  <c r="O37" i="1"/>
  <c r="P37" i="1" s="1"/>
  <c r="O36" i="1"/>
  <c r="P36" i="1" s="1"/>
  <c r="O35" i="1"/>
  <c r="P35" i="1" s="1"/>
  <c r="O34" i="1"/>
  <c r="P34" i="1" s="1"/>
  <c r="O33" i="1"/>
  <c r="P33" i="1" s="1"/>
  <c r="O32" i="1"/>
  <c r="P32" i="1" s="1"/>
  <c r="O31" i="1"/>
  <c r="P31" i="1" s="1"/>
  <c r="O30" i="1"/>
  <c r="P30" i="1" s="1"/>
  <c r="O29" i="1"/>
  <c r="P29" i="1" s="1"/>
  <c r="O28" i="1"/>
  <c r="P28" i="1" s="1"/>
  <c r="O27" i="1"/>
  <c r="P27" i="1" s="1"/>
  <c r="O26" i="1"/>
  <c r="P26" i="1" s="1"/>
  <c r="O25" i="1"/>
  <c r="P25" i="1" s="1"/>
  <c r="P57" i="1" l="1"/>
  <c r="P58" i="1" s="1"/>
  <c r="E40" i="1" l="1"/>
  <c r="G40" i="1"/>
  <c r="H40" i="1"/>
  <c r="I40" i="1"/>
  <c r="J40" i="1"/>
  <c r="D60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J142" i="1" l="1"/>
  <c r="I142" i="1"/>
  <c r="I140" i="1" l="1"/>
  <c r="J140" i="1" s="1"/>
  <c r="I132" i="1"/>
  <c r="J132" i="1" s="1"/>
  <c r="I137" i="1"/>
  <c r="J137" i="1" s="1"/>
  <c r="I129" i="1"/>
  <c r="I134" i="1"/>
  <c r="J134" i="1" s="1"/>
  <c r="I139" i="1"/>
  <c r="J139" i="1" s="1"/>
  <c r="I131" i="1"/>
  <c r="J131" i="1" s="1"/>
  <c r="I136" i="1"/>
  <c r="J136" i="1" s="1"/>
  <c r="I141" i="1"/>
  <c r="J141" i="1" s="1"/>
  <c r="I133" i="1"/>
  <c r="J133" i="1" s="1"/>
  <c r="I138" i="1"/>
  <c r="J138" i="1" s="1"/>
  <c r="I130" i="1"/>
  <c r="J130" i="1" s="1"/>
  <c r="I135" i="1"/>
  <c r="J135" i="1" s="1"/>
  <c r="G125" i="1"/>
  <c r="H125" i="1"/>
  <c r="I125" i="1"/>
  <c r="J125" i="1"/>
  <c r="E125" i="1"/>
  <c r="D111" i="1"/>
  <c r="D146" i="1" s="1"/>
  <c r="I57" i="1"/>
  <c r="H57" i="1"/>
  <c r="G57" i="1"/>
  <c r="G51" i="1" s="1"/>
  <c r="E57" i="1"/>
  <c r="G108" i="1"/>
  <c r="H108" i="1"/>
  <c r="I108" i="1"/>
  <c r="J108" i="1"/>
  <c r="E108" i="1"/>
  <c r="E107" i="1" s="1"/>
  <c r="D94" i="1"/>
  <c r="E76" i="1"/>
  <c r="E74" i="1"/>
  <c r="E61" i="1" s="1"/>
  <c r="G74" i="1"/>
  <c r="H74" i="1"/>
  <c r="I74" i="1"/>
  <c r="J74" i="1"/>
  <c r="E9" i="1"/>
  <c r="J129" i="1" l="1"/>
  <c r="J128" i="1" s="1"/>
  <c r="I128" i="1"/>
  <c r="E124" i="1"/>
  <c r="E122" i="1"/>
  <c r="E120" i="1"/>
  <c r="E118" i="1"/>
  <c r="E116" i="1"/>
  <c r="E114" i="1"/>
  <c r="E112" i="1"/>
  <c r="E123" i="1"/>
  <c r="E121" i="1"/>
  <c r="E119" i="1"/>
  <c r="E117" i="1"/>
  <c r="E115" i="1"/>
  <c r="E113" i="1"/>
  <c r="E95" i="1"/>
  <c r="G95" i="1" s="1"/>
  <c r="H95" i="1" s="1"/>
  <c r="I95" i="1" s="1"/>
  <c r="J95" i="1" s="1"/>
  <c r="E97" i="1"/>
  <c r="G97" i="1" s="1"/>
  <c r="H97" i="1" s="1"/>
  <c r="I97" i="1" s="1"/>
  <c r="J97" i="1" s="1"/>
  <c r="E99" i="1"/>
  <c r="G99" i="1" s="1"/>
  <c r="H99" i="1" s="1"/>
  <c r="I99" i="1" s="1"/>
  <c r="J99" i="1" s="1"/>
  <c r="E102" i="1"/>
  <c r="E85" i="1" s="1"/>
  <c r="E104" i="1"/>
  <c r="E87" i="1" s="1"/>
  <c r="E106" i="1"/>
  <c r="E89" i="1" s="1"/>
  <c r="E96" i="1"/>
  <c r="E98" i="1"/>
  <c r="G98" i="1" s="1"/>
  <c r="H98" i="1" s="1"/>
  <c r="I98" i="1" s="1"/>
  <c r="J98" i="1" s="1"/>
  <c r="E100" i="1"/>
  <c r="E101" i="1"/>
  <c r="G101" i="1" s="1"/>
  <c r="E103" i="1"/>
  <c r="E86" i="1" s="1"/>
  <c r="E105" i="1"/>
  <c r="G105" i="1" s="1"/>
  <c r="H105" i="1" s="1"/>
  <c r="I105" i="1" s="1"/>
  <c r="J105" i="1" s="1"/>
  <c r="J57" i="1"/>
  <c r="G107" i="1"/>
  <c r="H107" i="1" s="1"/>
  <c r="I107" i="1" s="1"/>
  <c r="J107" i="1" s="1"/>
  <c r="G104" i="1"/>
  <c r="H104" i="1" s="1"/>
  <c r="I104" i="1" s="1"/>
  <c r="J104" i="1" s="1"/>
  <c r="H101" i="1"/>
  <c r="I101" i="1" s="1"/>
  <c r="J101" i="1" s="1"/>
  <c r="E90" i="1"/>
  <c r="D77" i="1"/>
  <c r="G49" i="1"/>
  <c r="H49" i="1" s="1"/>
  <c r="I49" i="1" s="1"/>
  <c r="G56" i="1"/>
  <c r="H56" i="1" s="1"/>
  <c r="I56" i="1" s="1"/>
  <c r="G45" i="1"/>
  <c r="H45" i="1" s="1"/>
  <c r="I45" i="1" s="1"/>
  <c r="G53" i="1"/>
  <c r="H53" i="1" s="1"/>
  <c r="I53" i="1" s="1"/>
  <c r="G47" i="1"/>
  <c r="H47" i="1" s="1"/>
  <c r="I47" i="1" s="1"/>
  <c r="H51" i="1"/>
  <c r="I51" i="1" s="1"/>
  <c r="G55" i="1"/>
  <c r="H55" i="1" s="1"/>
  <c r="I55" i="1" s="1"/>
  <c r="E66" i="1"/>
  <c r="G66" i="1" s="1"/>
  <c r="H66" i="1" s="1"/>
  <c r="I66" i="1" s="1"/>
  <c r="J66" i="1" s="1"/>
  <c r="E65" i="1"/>
  <c r="G65" i="1" s="1"/>
  <c r="H65" i="1" s="1"/>
  <c r="I65" i="1" s="1"/>
  <c r="J65" i="1" s="1"/>
  <c r="E62" i="1"/>
  <c r="G62" i="1" s="1"/>
  <c r="H62" i="1" s="1"/>
  <c r="I62" i="1" s="1"/>
  <c r="J62" i="1" s="1"/>
  <c r="E68" i="1"/>
  <c r="G68" i="1" s="1"/>
  <c r="H68" i="1" s="1"/>
  <c r="I68" i="1" s="1"/>
  <c r="J68" i="1" s="1"/>
  <c r="E67" i="1"/>
  <c r="G67" i="1" s="1"/>
  <c r="H67" i="1" s="1"/>
  <c r="I67" i="1" s="1"/>
  <c r="J67" i="1" s="1"/>
  <c r="E64" i="1"/>
  <c r="G64" i="1" s="1"/>
  <c r="H64" i="1" s="1"/>
  <c r="I64" i="1" s="1"/>
  <c r="J64" i="1" s="1"/>
  <c r="E63" i="1"/>
  <c r="G63" i="1" s="1"/>
  <c r="H63" i="1" s="1"/>
  <c r="I63" i="1" s="1"/>
  <c r="J63" i="1" s="1"/>
  <c r="G61" i="1"/>
  <c r="G46" i="1"/>
  <c r="H46" i="1" s="1"/>
  <c r="I46" i="1" s="1"/>
  <c r="G48" i="1"/>
  <c r="H48" i="1" s="1"/>
  <c r="I48" i="1" s="1"/>
  <c r="G50" i="1"/>
  <c r="H50" i="1" s="1"/>
  <c r="I50" i="1" s="1"/>
  <c r="G52" i="1"/>
  <c r="H52" i="1" s="1"/>
  <c r="I52" i="1" s="1"/>
  <c r="G54" i="1"/>
  <c r="H54" i="1" s="1"/>
  <c r="I54" i="1" s="1"/>
  <c r="E69" i="1"/>
  <c r="G69" i="1" s="1"/>
  <c r="H69" i="1" s="1"/>
  <c r="I69" i="1" s="1"/>
  <c r="J69" i="1" s="1"/>
  <c r="E71" i="1"/>
  <c r="G71" i="1" s="1"/>
  <c r="H71" i="1" s="1"/>
  <c r="I71" i="1" s="1"/>
  <c r="J71" i="1" s="1"/>
  <c r="E73" i="1"/>
  <c r="G73" i="1" s="1"/>
  <c r="H73" i="1" s="1"/>
  <c r="I73" i="1" s="1"/>
  <c r="J73" i="1" s="1"/>
  <c r="E70" i="1"/>
  <c r="G70" i="1" s="1"/>
  <c r="H70" i="1" s="1"/>
  <c r="I70" i="1" s="1"/>
  <c r="J70" i="1" s="1"/>
  <c r="E72" i="1"/>
  <c r="G72" i="1" s="1"/>
  <c r="H72" i="1" s="1"/>
  <c r="I72" i="1" s="1"/>
  <c r="J72" i="1" s="1"/>
  <c r="G113" i="1" l="1"/>
  <c r="E148" i="1"/>
  <c r="G117" i="1"/>
  <c r="E152" i="1"/>
  <c r="G121" i="1"/>
  <c r="E156" i="1"/>
  <c r="G112" i="1"/>
  <c r="E111" i="1"/>
  <c r="E146" i="1" s="1"/>
  <c r="E147" i="1"/>
  <c r="G116" i="1"/>
  <c r="E151" i="1"/>
  <c r="G120" i="1"/>
  <c r="E155" i="1"/>
  <c r="G124" i="1"/>
  <c r="E159" i="1"/>
  <c r="G115" i="1"/>
  <c r="E150" i="1"/>
  <c r="G119" i="1"/>
  <c r="E154" i="1"/>
  <c r="G123" i="1"/>
  <c r="E158" i="1"/>
  <c r="G114" i="1"/>
  <c r="E149" i="1"/>
  <c r="G118" i="1"/>
  <c r="E153" i="1"/>
  <c r="G122" i="1"/>
  <c r="E157" i="1"/>
  <c r="E88" i="1"/>
  <c r="G106" i="1"/>
  <c r="H106" i="1" s="1"/>
  <c r="I106" i="1" s="1"/>
  <c r="J106" i="1" s="1"/>
  <c r="G102" i="1"/>
  <c r="H102" i="1" s="1"/>
  <c r="I102" i="1" s="1"/>
  <c r="J102" i="1" s="1"/>
  <c r="E84" i="1"/>
  <c r="E80" i="1"/>
  <c r="E81" i="1"/>
  <c r="G103" i="1"/>
  <c r="H103" i="1" s="1"/>
  <c r="I103" i="1" s="1"/>
  <c r="J103" i="1" s="1"/>
  <c r="E83" i="1"/>
  <c r="G100" i="1"/>
  <c r="H100" i="1" s="1"/>
  <c r="I100" i="1" s="1"/>
  <c r="J100" i="1" s="1"/>
  <c r="G96" i="1"/>
  <c r="H96" i="1" s="1"/>
  <c r="I96" i="1" s="1"/>
  <c r="J96" i="1" s="1"/>
  <c r="E79" i="1"/>
  <c r="J52" i="1"/>
  <c r="J48" i="1"/>
  <c r="J51" i="1"/>
  <c r="J53" i="1"/>
  <c r="J49" i="1"/>
  <c r="E82" i="1"/>
  <c r="E94" i="1"/>
  <c r="E78" i="1"/>
  <c r="J54" i="1"/>
  <c r="J50" i="1"/>
  <c r="J46" i="1"/>
  <c r="J55" i="1"/>
  <c r="J47" i="1"/>
  <c r="J45" i="1"/>
  <c r="J56" i="1"/>
  <c r="E60" i="1"/>
  <c r="G44" i="1"/>
  <c r="E43" i="1"/>
  <c r="G60" i="1"/>
  <c r="H61" i="1"/>
  <c r="G111" i="1" l="1"/>
  <c r="G146" i="1" s="1"/>
  <c r="H112" i="1"/>
  <c r="G147" i="1"/>
  <c r="H121" i="1"/>
  <c r="G156" i="1"/>
  <c r="H117" i="1"/>
  <c r="G152" i="1"/>
  <c r="H113" i="1"/>
  <c r="G148" i="1"/>
  <c r="H122" i="1"/>
  <c r="G157" i="1"/>
  <c r="G153" i="1"/>
  <c r="H118" i="1"/>
  <c r="H114" i="1"/>
  <c r="G149" i="1"/>
  <c r="H123" i="1"/>
  <c r="G158" i="1"/>
  <c r="G154" i="1"/>
  <c r="H119" i="1"/>
  <c r="H115" i="1"/>
  <c r="G150" i="1"/>
  <c r="G159" i="1"/>
  <c r="H124" i="1"/>
  <c r="G155" i="1"/>
  <c r="H120" i="1"/>
  <c r="G151" i="1"/>
  <c r="H116" i="1"/>
  <c r="G94" i="1"/>
  <c r="E77" i="1"/>
  <c r="H94" i="1"/>
  <c r="H44" i="1"/>
  <c r="G43" i="1"/>
  <c r="H60" i="1"/>
  <c r="I61" i="1"/>
  <c r="I116" i="1" l="1"/>
  <c r="J116" i="1" s="1"/>
  <c r="J151" i="1" s="1"/>
  <c r="H151" i="1"/>
  <c r="I120" i="1"/>
  <c r="H155" i="1"/>
  <c r="I124" i="1"/>
  <c r="J124" i="1" s="1"/>
  <c r="J159" i="1" s="1"/>
  <c r="H159" i="1"/>
  <c r="I119" i="1"/>
  <c r="H154" i="1"/>
  <c r="I118" i="1"/>
  <c r="J118" i="1" s="1"/>
  <c r="J153" i="1" s="1"/>
  <c r="H153" i="1"/>
  <c r="I115" i="1"/>
  <c r="H150" i="1"/>
  <c r="H158" i="1"/>
  <c r="I123" i="1"/>
  <c r="J123" i="1" s="1"/>
  <c r="J158" i="1" s="1"/>
  <c r="I114" i="1"/>
  <c r="H149" i="1"/>
  <c r="I122" i="1"/>
  <c r="H157" i="1"/>
  <c r="I113" i="1"/>
  <c r="H148" i="1"/>
  <c r="I117" i="1"/>
  <c r="H152" i="1"/>
  <c r="I121" i="1"/>
  <c r="J121" i="1" s="1"/>
  <c r="J156" i="1" s="1"/>
  <c r="H156" i="1"/>
  <c r="H111" i="1"/>
  <c r="H146" i="1" s="1"/>
  <c r="I112" i="1"/>
  <c r="H147" i="1"/>
  <c r="I94" i="1"/>
  <c r="I60" i="1"/>
  <c r="J61" i="1"/>
  <c r="J60" i="1" s="1"/>
  <c r="I44" i="1"/>
  <c r="H43" i="1"/>
  <c r="J117" i="1" l="1"/>
  <c r="J152" i="1" s="1"/>
  <c r="I152" i="1"/>
  <c r="J113" i="1"/>
  <c r="J148" i="1" s="1"/>
  <c r="I148" i="1"/>
  <c r="J122" i="1"/>
  <c r="J157" i="1" s="1"/>
  <c r="I157" i="1"/>
  <c r="J114" i="1"/>
  <c r="J149" i="1" s="1"/>
  <c r="I149" i="1"/>
  <c r="J115" i="1"/>
  <c r="J150" i="1" s="1"/>
  <c r="I150" i="1"/>
  <c r="J119" i="1"/>
  <c r="J154" i="1" s="1"/>
  <c r="I154" i="1"/>
  <c r="I159" i="1" s="1"/>
  <c r="J120" i="1"/>
  <c r="J155" i="1" s="1"/>
  <c r="I155" i="1"/>
  <c r="I111" i="1"/>
  <c r="J112" i="1"/>
  <c r="I147" i="1"/>
  <c r="J94" i="1"/>
  <c r="J44" i="1"/>
  <c r="J43" i="1" s="1"/>
  <c r="I43" i="1"/>
  <c r="J111" i="1" l="1"/>
  <c r="J146" i="1" s="1"/>
  <c r="J147" i="1"/>
  <c r="I156" i="1"/>
  <c r="I151" i="1"/>
  <c r="I158" i="1"/>
  <c r="I153" i="1"/>
  <c r="I146" i="1"/>
  <c r="I76" i="1"/>
  <c r="I23" i="1"/>
  <c r="H76" i="1"/>
  <c r="J23" i="1"/>
  <c r="J76" i="1"/>
  <c r="G76" i="1"/>
  <c r="H23" i="1"/>
  <c r="G23" i="1"/>
  <c r="G21" i="1" s="1"/>
  <c r="G89" i="1" s="1"/>
  <c r="G14" i="1" l="1"/>
  <c r="H14" i="1" s="1"/>
  <c r="H21" i="1"/>
  <c r="G15" i="1"/>
  <c r="G10" i="1"/>
  <c r="G19" i="1"/>
  <c r="G22" i="1"/>
  <c r="G20" i="1"/>
  <c r="G16" i="1"/>
  <c r="G17" i="1"/>
  <c r="G11" i="1"/>
  <c r="G18" i="1"/>
  <c r="G12" i="1"/>
  <c r="G13" i="1"/>
  <c r="G82" i="1" l="1"/>
  <c r="H13" i="1"/>
  <c r="G81" i="1"/>
  <c r="H18" i="1"/>
  <c r="G86" i="1"/>
  <c r="H17" i="1"/>
  <c r="G85" i="1"/>
  <c r="H20" i="1"/>
  <c r="G88" i="1"/>
  <c r="H19" i="1"/>
  <c r="G87" i="1"/>
  <c r="H15" i="1"/>
  <c r="G83" i="1"/>
  <c r="H12" i="1"/>
  <c r="G80" i="1"/>
  <c r="H11" i="1"/>
  <c r="G79" i="1"/>
  <c r="H16" i="1"/>
  <c r="G84" i="1"/>
  <c r="H22" i="1"/>
  <c r="G90" i="1"/>
  <c r="H10" i="1"/>
  <c r="G78" i="1"/>
  <c r="G9" i="1"/>
  <c r="I21" i="1"/>
  <c r="H89" i="1"/>
  <c r="I14" i="1"/>
  <c r="H82" i="1"/>
  <c r="G77" i="1" l="1"/>
  <c r="I82" i="1"/>
  <c r="J14" i="1"/>
  <c r="J82" i="1" s="1"/>
  <c r="I89" i="1"/>
  <c r="J21" i="1"/>
  <c r="J89" i="1" s="1"/>
  <c r="I10" i="1"/>
  <c r="H78" i="1"/>
  <c r="H9" i="1"/>
  <c r="I22" i="1"/>
  <c r="H90" i="1"/>
  <c r="I16" i="1"/>
  <c r="H84" i="1"/>
  <c r="I11" i="1"/>
  <c r="H79" i="1"/>
  <c r="I12" i="1"/>
  <c r="H80" i="1"/>
  <c r="I15" i="1"/>
  <c r="H83" i="1"/>
  <c r="I19" i="1"/>
  <c r="H87" i="1"/>
  <c r="I20" i="1"/>
  <c r="H88" i="1"/>
  <c r="I17" i="1"/>
  <c r="H85" i="1"/>
  <c r="I18" i="1"/>
  <c r="H86" i="1"/>
  <c r="I13" i="1"/>
  <c r="H81" i="1"/>
  <c r="H77" i="1" l="1"/>
  <c r="J13" i="1"/>
  <c r="J81" i="1" s="1"/>
  <c r="I81" i="1"/>
  <c r="I86" i="1"/>
  <c r="J18" i="1"/>
  <c r="J86" i="1" s="1"/>
  <c r="J17" i="1"/>
  <c r="J85" i="1" s="1"/>
  <c r="I85" i="1"/>
  <c r="I88" i="1"/>
  <c r="J20" i="1"/>
  <c r="J88" i="1" s="1"/>
  <c r="I87" i="1"/>
  <c r="J19" i="1"/>
  <c r="J87" i="1" s="1"/>
  <c r="J15" i="1"/>
  <c r="J83" i="1" s="1"/>
  <c r="I83" i="1"/>
  <c r="J12" i="1"/>
  <c r="J80" i="1" s="1"/>
  <c r="I80" i="1"/>
  <c r="I79" i="1"/>
  <c r="J11" i="1"/>
  <c r="J79" i="1" s="1"/>
  <c r="J16" i="1"/>
  <c r="J84" i="1" s="1"/>
  <c r="I84" i="1"/>
  <c r="J22" i="1"/>
  <c r="J90" i="1" s="1"/>
  <c r="I90" i="1"/>
  <c r="J10" i="1"/>
  <c r="I78" i="1"/>
  <c r="I9" i="1"/>
  <c r="I77" i="1" l="1"/>
  <c r="J78" i="1"/>
  <c r="J77" i="1" s="1"/>
  <c r="J9" i="1"/>
  <c r="E36" i="1"/>
  <c r="G36" i="1" s="1"/>
  <c r="H36" i="1" s="1"/>
  <c r="I36" i="1" s="1"/>
  <c r="J36" i="1" s="1"/>
  <c r="E32" i="1"/>
  <c r="G32" i="1" s="1"/>
  <c r="H32" i="1" s="1"/>
  <c r="I32" i="1" s="1"/>
  <c r="J32" i="1" s="1"/>
  <c r="E28" i="1"/>
  <c r="G28" i="1" s="1"/>
  <c r="H28" i="1" s="1"/>
  <c r="I28" i="1" s="1"/>
  <c r="J28" i="1" s="1"/>
  <c r="E29" i="1"/>
  <c r="G29" i="1" s="1"/>
  <c r="H29" i="1" s="1"/>
  <c r="I29" i="1" s="1"/>
  <c r="J29" i="1" s="1"/>
  <c r="E35" i="1"/>
  <c r="G35" i="1" s="1"/>
  <c r="H35" i="1" s="1"/>
  <c r="I35" i="1" s="1"/>
  <c r="J35" i="1" s="1"/>
  <c r="E27" i="1"/>
  <c r="G27" i="1" s="1"/>
  <c r="E33" i="1"/>
  <c r="G33" i="1" s="1"/>
  <c r="H33" i="1" s="1"/>
  <c r="I33" i="1" s="1"/>
  <c r="J33" i="1" s="1"/>
  <c r="E34" i="1"/>
  <c r="G34" i="1" s="1"/>
  <c r="H34" i="1" s="1"/>
  <c r="I34" i="1" s="1"/>
  <c r="J34" i="1" s="1"/>
  <c r="E30" i="1"/>
  <c r="G30" i="1" s="1"/>
  <c r="H30" i="1" s="1"/>
  <c r="I30" i="1" s="1"/>
  <c r="J30" i="1" s="1"/>
  <c r="E37" i="1"/>
  <c r="G37" i="1" s="1"/>
  <c r="H37" i="1" s="1"/>
  <c r="I37" i="1" s="1"/>
  <c r="J37" i="1" s="1"/>
  <c r="E39" i="1"/>
  <c r="G39" i="1" s="1"/>
  <c r="H39" i="1" s="1"/>
  <c r="I39" i="1" s="1"/>
  <c r="J39" i="1" s="1"/>
  <c r="E31" i="1"/>
  <c r="G31" i="1" s="1"/>
  <c r="H31" i="1" s="1"/>
  <c r="I31" i="1" s="1"/>
  <c r="J31" i="1" s="1"/>
  <c r="D26" i="1"/>
  <c r="E38" i="1"/>
  <c r="G38" i="1" s="1"/>
  <c r="H38" i="1" s="1"/>
  <c r="I38" i="1" s="1"/>
  <c r="J38" i="1" s="1"/>
  <c r="G26" i="1" l="1"/>
  <c r="E26" i="1"/>
  <c r="H27" i="1"/>
  <c r="H26" i="1" l="1"/>
  <c r="I27" i="1"/>
  <c r="J27" i="1" l="1"/>
  <c r="J26" i="1" s="1"/>
  <c r="I26" i="1"/>
</calcChain>
</file>

<file path=xl/sharedStrings.xml><?xml version="1.0" encoding="utf-8"?>
<sst xmlns="http://schemas.openxmlformats.org/spreadsheetml/2006/main" count="238" uniqueCount="93">
  <si>
    <t>в том числе в разрезе поселений</t>
  </si>
  <si>
    <t>человек</t>
  </si>
  <si>
    <t>всего</t>
  </si>
  <si>
    <t>1.</t>
  </si>
  <si>
    <t>2.</t>
  </si>
  <si>
    <t>3.</t>
  </si>
  <si>
    <t>4.</t>
  </si>
  <si>
    <t>5.</t>
  </si>
  <si>
    <t>6.</t>
  </si>
  <si>
    <t>7.</t>
  </si>
  <si>
    <t>Наименование показателя</t>
  </si>
  <si>
    <t>Ф.И.О. исполнителя</t>
  </si>
  <si>
    <t>тел. исполнителя</t>
  </si>
  <si>
    <t>Численность молодежи  до  30 лет -</t>
  </si>
  <si>
    <t>тыс. рублей</t>
  </si>
  <si>
    <t xml:space="preserve">Численность трудоспособного населения в трудоспособном возрасте (раздел "Баланс трудовых ресурсов") </t>
  </si>
  <si>
    <t>Численность занятых в экономике (среднегодовая, включая лиц, занятых в личном подсобном хозяйстве) (раздел "Баланс трудовых ресурсов")</t>
  </si>
  <si>
    <t>Численность занятого населения в организациях, включая занятых по найму у индивидуальных предпринимателей и отдельных граждан  (раздел "Баланс трудовых ресурсов")</t>
  </si>
  <si>
    <t>Среднегодовая численность постоянного населения (раздел "Население")</t>
  </si>
  <si>
    <t>Среднемесячная номинальная начисленная заработная плата в расчете на одного работника</t>
  </si>
  <si>
    <t>8.</t>
  </si>
  <si>
    <t>рублей</t>
  </si>
  <si>
    <t xml:space="preserve"> из них численность детей в возрасте 0-17 лет включительно на конец года (раздел "Население")</t>
  </si>
  <si>
    <t>Численность неработающего населения (из стр.1-стр.5)</t>
  </si>
  <si>
    <t>Единица
измерения</t>
  </si>
  <si>
    <t>Сосновское городское поселение</t>
  </si>
  <si>
    <t>Краснополянское городское поселение</t>
  </si>
  <si>
    <t>Гремячевское сельское поселение</t>
  </si>
  <si>
    <t>Ершовское сельское поселение</t>
  </si>
  <si>
    <t>Кулыжское сельское поселение</t>
  </si>
  <si>
    <t>Новобурецкое сельское поселение</t>
  </si>
  <si>
    <t>Омгинское сельское поселение</t>
  </si>
  <si>
    <t>Слудское сельское поселение</t>
  </si>
  <si>
    <t>Среднетойменское сельское поселение</t>
  </si>
  <si>
    <t>Среднешунское сельское поселение</t>
  </si>
  <si>
    <t>Старопинигерское сельское поселение</t>
  </si>
  <si>
    <t>Усть-Люгинское сельское поселение</t>
  </si>
  <si>
    <t>Чекашевское сельское поселение</t>
  </si>
  <si>
    <t xml:space="preserve"> Фонд оплаты труда (раздел "Труд")</t>
  </si>
  <si>
    <t>2024 год прогноз</t>
  </si>
  <si>
    <t>выводила к статистике по возрастам</t>
  </si>
  <si>
    <t>данные прошлого года</t>
  </si>
  <si>
    <t>2025 год прогноз</t>
  </si>
  <si>
    <t>2021 год   отчет</t>
  </si>
  <si>
    <t>2022 год отчет</t>
  </si>
  <si>
    <t>2023 год оценка</t>
  </si>
  <si>
    <t>х</t>
  </si>
  <si>
    <t>2026 год прогноз</t>
  </si>
  <si>
    <t>г Сосновка</t>
  </si>
  <si>
    <t>пгт Красная Поляна</t>
  </si>
  <si>
    <t>д Гремячка</t>
  </si>
  <si>
    <t>д Новая Малиновка</t>
  </si>
  <si>
    <t>д Старая Малиновка</t>
  </si>
  <si>
    <t>с Ершовка</t>
  </si>
  <si>
    <t>д Киняусь</t>
  </si>
  <si>
    <t>д Кушак</t>
  </si>
  <si>
    <t>с Кулыги</t>
  </si>
  <si>
    <t>д Быз</t>
  </si>
  <si>
    <t>д Куршино</t>
  </si>
  <si>
    <t>д Пеньки</t>
  </si>
  <si>
    <t>д Старая Белогузка</t>
  </si>
  <si>
    <t>с Новый Бурец</t>
  </si>
  <si>
    <t>д Дым-Дым-Омга</t>
  </si>
  <si>
    <t>д Виноградово</t>
  </si>
  <si>
    <t>п Казанка</t>
  </si>
  <si>
    <t>п Матанский Кордон</t>
  </si>
  <si>
    <t>д Новый Пинигерь</t>
  </si>
  <si>
    <t>с Суши</t>
  </si>
  <si>
    <t>с Слудка</t>
  </si>
  <si>
    <t>д Бармино</t>
  </si>
  <si>
    <t>д Верхние Изиверки</t>
  </si>
  <si>
    <t>д Каракули</t>
  </si>
  <si>
    <t>п Каракульская Пристань</t>
  </si>
  <si>
    <t>д Луговой Изран</t>
  </si>
  <si>
    <t>д Мериновщина</t>
  </si>
  <si>
    <t>д Нижние Изиверки</t>
  </si>
  <si>
    <t>д Средняя Тойма</t>
  </si>
  <si>
    <t>д Верхняя Тойма</t>
  </si>
  <si>
    <t>д Нижняя Тойма</t>
  </si>
  <si>
    <t>д Средние Шуни</t>
  </si>
  <si>
    <t>д Нижние Шуни</t>
  </si>
  <si>
    <t>д Сосмак</t>
  </si>
  <si>
    <t>д Старый Пинигерь</t>
  </si>
  <si>
    <t>п Нурминка</t>
  </si>
  <si>
    <t>п Усть-Люга</t>
  </si>
  <si>
    <t>д Высокая Гора</t>
  </si>
  <si>
    <t>д Елох</t>
  </si>
  <si>
    <t>д Чемочар</t>
  </si>
  <si>
    <t>д Ямышка</t>
  </si>
  <si>
    <t>д Чекашево</t>
  </si>
  <si>
    <t>д Матвеево</t>
  </si>
  <si>
    <t>из пасрорта опорных пунктов</t>
  </si>
  <si>
    <t>Прогноз социально-экономического развития муниципального образования Чекашевское сельское поселение на 2024 год 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</si>
</sst>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00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Narrow"/>
      <family val="2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/>
    </xf>
    <xf numFmtId="1" fontId="1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right" vertical="top" wrapText="1"/>
    </xf>
    <xf numFmtId="0" fontId="1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0" fontId="5" fillId="3" borderId="3" xfId="0" applyFont="1" applyFill="1" applyBorder="1" applyAlignment="1">
      <alignment horizontal="left" vertical="center" wrapText="1" indent="1"/>
    </xf>
    <xf numFmtId="3" fontId="5" fillId="3" borderId="3" xfId="0" applyNumberFormat="1" applyFont="1" applyFill="1" applyBorder="1" applyAlignment="1">
      <alignment horizontal="right" vertical="center" wrapText="1" indent="1"/>
    </xf>
    <xf numFmtId="0" fontId="5" fillId="0" borderId="3" xfId="0" applyFont="1" applyBorder="1" applyAlignment="1">
      <alignment horizontal="left" vertical="center" wrapText="1" indent="1"/>
    </xf>
    <xf numFmtId="3" fontId="5" fillId="0" borderId="3" xfId="0" applyNumberFormat="1" applyFont="1" applyBorder="1" applyAlignment="1">
      <alignment horizontal="right" vertical="center" wrapText="1" indent="1"/>
    </xf>
    <xf numFmtId="0" fontId="0" fillId="2" borderId="0" xfId="0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/>
    <xf numFmtId="1" fontId="1" fillId="0" borderId="0" xfId="0" applyNumberFormat="1" applyFont="1" applyFill="1"/>
    <xf numFmtId="0" fontId="1" fillId="0" borderId="0" xfId="0" applyFont="1" applyFill="1" applyBorder="1" applyAlignment="1">
      <alignment horizontal="right" vertical="top" wrapText="1"/>
    </xf>
    <xf numFmtId="1" fontId="1" fillId="0" borderId="0" xfId="0" applyNumberFormat="1" applyFont="1" applyFill="1" applyAlignment="1">
      <alignment wrapText="1"/>
    </xf>
    <xf numFmtId="164" fontId="3" fillId="0" borderId="1" xfId="0" applyNumberFormat="1" applyFont="1" applyFill="1" applyBorder="1" applyAlignment="1">
      <alignment horizontal="right" vertical="top"/>
    </xf>
    <xf numFmtId="1" fontId="2" fillId="0" borderId="1" xfId="0" applyNumberFormat="1" applyFont="1" applyFill="1" applyBorder="1" applyAlignment="1">
      <alignment horizontal="right" vertical="top"/>
    </xf>
    <xf numFmtId="0" fontId="6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right" vertical="top" wrapText="1"/>
    </xf>
    <xf numFmtId="164" fontId="1" fillId="0" borderId="0" xfId="0" applyNumberFormat="1" applyFont="1" applyFill="1" applyAlignment="1">
      <alignment wrapText="1"/>
    </xf>
    <xf numFmtId="1" fontId="6" fillId="0" borderId="0" xfId="0" applyNumberFormat="1" applyFont="1" applyFill="1" applyAlignment="1">
      <alignment wrapText="1"/>
    </xf>
    <xf numFmtId="1" fontId="2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5"/>
  <sheetViews>
    <sheetView tabSelected="1" view="pageBreakPreview" zoomScale="80" zoomScaleNormal="80" zoomScaleSheetLayoutView="80" workbookViewId="0">
      <pane ySplit="6" topLeftCell="A56" activePane="bottomLeft" state="frozen"/>
      <selection pane="bottomLeft" activeCell="D90" sqref="D90"/>
    </sheetView>
  </sheetViews>
  <sheetFormatPr defaultColWidth="9.109375" defaultRowHeight="15.6" x14ac:dyDescent="0.3"/>
  <cols>
    <col min="1" max="1" width="4" style="10" customWidth="1"/>
    <col min="2" max="2" width="44.6640625" style="21" customWidth="1"/>
    <col min="3" max="3" width="12.88671875" style="10" customWidth="1"/>
    <col min="4" max="4" width="13.44140625" style="10" customWidth="1"/>
    <col min="5" max="5" width="14" style="22" customWidth="1"/>
    <col min="6" max="6" width="0.109375" style="22" customWidth="1"/>
    <col min="7" max="7" width="19" style="22" customWidth="1"/>
    <col min="8" max="10" width="13.44140625" style="22" customWidth="1"/>
    <col min="11" max="11" width="9.109375" style="7"/>
    <col min="12" max="12" width="10.6640625" style="7" bestFit="1" customWidth="1"/>
    <col min="13" max="13" width="13.109375" style="7" bestFit="1" customWidth="1"/>
    <col min="14" max="14" width="12" style="7" customWidth="1"/>
    <col min="15" max="15" width="11.33203125" style="7" customWidth="1"/>
    <col min="16" max="16" width="14.33203125" style="7" bestFit="1" customWidth="1"/>
    <col min="17" max="17" width="10.6640625" style="7" bestFit="1" customWidth="1"/>
    <col min="18" max="16384" width="9.109375" style="7"/>
  </cols>
  <sheetData>
    <row r="1" spans="1:10" x14ac:dyDescent="0.3">
      <c r="J1" s="23"/>
    </row>
    <row r="2" spans="1:10" x14ac:dyDescent="0.3">
      <c r="A2" s="52"/>
      <c r="B2" s="52"/>
      <c r="C2" s="52"/>
      <c r="D2" s="52"/>
      <c r="E2" s="52"/>
      <c r="F2" s="52"/>
      <c r="G2" s="52"/>
      <c r="H2" s="52"/>
      <c r="I2" s="52"/>
      <c r="J2" s="52"/>
    </row>
    <row r="4" spans="1:10" ht="38.25" customHeight="1" x14ac:dyDescent="0.3">
      <c r="A4" s="53" t="s">
        <v>92</v>
      </c>
      <c r="B4" s="53"/>
      <c r="C4" s="53"/>
      <c r="D4" s="53"/>
      <c r="E4" s="53"/>
      <c r="F4" s="53"/>
      <c r="G4" s="53"/>
      <c r="H4" s="53"/>
      <c r="I4" s="53"/>
      <c r="J4" s="53"/>
    </row>
    <row r="5" spans="1:10" x14ac:dyDescent="0.3">
      <c r="G5" s="24"/>
      <c r="H5" s="24"/>
      <c r="I5" s="24"/>
    </row>
    <row r="6" spans="1:10" s="25" customFormat="1" ht="31.2" x14ac:dyDescent="0.25">
      <c r="A6" s="12"/>
      <c r="B6" s="11" t="s">
        <v>10</v>
      </c>
      <c r="C6" s="11" t="s">
        <v>24</v>
      </c>
      <c r="D6" s="11" t="s">
        <v>43</v>
      </c>
      <c r="E6" s="11" t="s">
        <v>44</v>
      </c>
      <c r="F6" s="11"/>
      <c r="G6" s="11" t="s">
        <v>45</v>
      </c>
      <c r="H6" s="11" t="s">
        <v>39</v>
      </c>
      <c r="I6" s="11" t="s">
        <v>42</v>
      </c>
      <c r="J6" s="11" t="s">
        <v>47</v>
      </c>
    </row>
    <row r="7" spans="1:10" s="26" customFormat="1" ht="33" customHeight="1" x14ac:dyDescent="0.3">
      <c r="A7" s="12" t="s">
        <v>3</v>
      </c>
      <c r="B7" s="5" t="s">
        <v>18</v>
      </c>
      <c r="C7" s="12"/>
      <c r="D7" s="12"/>
      <c r="E7" s="12"/>
      <c r="F7" s="12"/>
      <c r="G7" s="12"/>
      <c r="H7" s="12"/>
      <c r="I7" s="12"/>
      <c r="J7" s="12"/>
    </row>
    <row r="8" spans="1:10" ht="17.25" hidden="1" customHeight="1" x14ac:dyDescent="0.3">
      <c r="A8" s="13"/>
      <c r="B8" s="6" t="s">
        <v>2</v>
      </c>
      <c r="C8" s="13" t="s">
        <v>1</v>
      </c>
      <c r="D8" s="27" t="s">
        <v>46</v>
      </c>
      <c r="E8" s="27">
        <v>22999</v>
      </c>
      <c r="F8" s="27"/>
      <c r="G8" s="27">
        <v>22601</v>
      </c>
      <c r="H8" s="27">
        <v>22236</v>
      </c>
      <c r="I8" s="27">
        <v>21880</v>
      </c>
      <c r="J8" s="27">
        <v>21518</v>
      </c>
    </row>
    <row r="9" spans="1:10" s="8" customFormat="1" hidden="1" x14ac:dyDescent="0.3">
      <c r="A9" s="28"/>
      <c r="B9" s="6" t="s">
        <v>0</v>
      </c>
      <c r="C9" s="13" t="s">
        <v>1</v>
      </c>
      <c r="D9" s="2"/>
      <c r="E9" s="4">
        <f t="shared" ref="E9:J9" si="0">SUM(E10:E22)</f>
        <v>22999</v>
      </c>
      <c r="F9" s="4"/>
      <c r="G9" s="4">
        <f t="shared" si="0"/>
        <v>22601</v>
      </c>
      <c r="H9" s="4">
        <f t="shared" si="0"/>
        <v>22236</v>
      </c>
      <c r="I9" s="4">
        <f t="shared" si="0"/>
        <v>21880.000000000004</v>
      </c>
      <c r="J9" s="4">
        <f t="shared" si="0"/>
        <v>21518</v>
      </c>
    </row>
    <row r="10" spans="1:10" s="8" customFormat="1" hidden="1" x14ac:dyDescent="0.3">
      <c r="A10" s="28"/>
      <c r="B10" s="1" t="s">
        <v>25</v>
      </c>
      <c r="C10" s="28"/>
      <c r="D10" s="2"/>
      <c r="E10" s="2">
        <v>8276</v>
      </c>
      <c r="F10" s="2"/>
      <c r="G10" s="4">
        <f>E10*G23/100</f>
        <v>8132.7829905648068</v>
      </c>
      <c r="H10" s="4">
        <f>G10*H23/100</f>
        <v>8001.4407582938384</v>
      </c>
      <c r="I10" s="4">
        <f t="shared" ref="I10:J10" si="1">H10*I23/100</f>
        <v>7873.3371016131132</v>
      </c>
      <c r="J10" s="4">
        <f t="shared" si="1"/>
        <v>7743.0743945388931</v>
      </c>
    </row>
    <row r="11" spans="1:10" s="8" customFormat="1" hidden="1" x14ac:dyDescent="0.3">
      <c r="A11" s="28"/>
      <c r="B11" s="1" t="s">
        <v>26</v>
      </c>
      <c r="C11" s="28"/>
      <c r="D11" s="2"/>
      <c r="E11" s="2">
        <v>5173</v>
      </c>
      <c r="F11" s="2"/>
      <c r="G11" s="4">
        <f>E11*G23/100</f>
        <v>5083.4807165528937</v>
      </c>
      <c r="H11" s="4">
        <f>G11*H23/100</f>
        <v>5001.3838862559242</v>
      </c>
      <c r="I11" s="4">
        <f t="shared" ref="I11:J11" si="2">H11*I23/100</f>
        <v>4921.3113613635378</v>
      </c>
      <c r="J11" s="4">
        <f t="shared" si="2"/>
        <v>4839.8892995347624</v>
      </c>
    </row>
    <row r="12" spans="1:10" s="8" customFormat="1" hidden="1" x14ac:dyDescent="0.3">
      <c r="A12" s="28"/>
      <c r="B12" s="1" t="s">
        <v>27</v>
      </c>
      <c r="C12" s="28"/>
      <c r="D12" s="4"/>
      <c r="E12" s="4">
        <v>323</v>
      </c>
      <c r="F12" s="4"/>
      <c r="G12" s="4">
        <f>E12*G23/100</f>
        <v>317.41045262837514</v>
      </c>
      <c r="H12" s="4">
        <f>G12*H23/100</f>
        <v>312.28436018957348</v>
      </c>
      <c r="I12" s="4">
        <f t="shared" ref="I12:J12" si="3">H12*I23/100</f>
        <v>307.28466455063267</v>
      </c>
      <c r="J12" s="4">
        <f t="shared" si="3"/>
        <v>302.20070437845129</v>
      </c>
    </row>
    <row r="13" spans="1:10" s="8" customFormat="1" hidden="1" x14ac:dyDescent="0.3">
      <c r="A13" s="28"/>
      <c r="B13" s="1" t="s">
        <v>28</v>
      </c>
      <c r="C13" s="28"/>
      <c r="D13" s="4"/>
      <c r="E13" s="4">
        <v>489</v>
      </c>
      <c r="F13" s="4"/>
      <c r="G13" s="4">
        <f>E13*G23/100</f>
        <v>480.53780599156482</v>
      </c>
      <c r="H13" s="4">
        <f>G13*H23/100</f>
        <v>472.77725118483409</v>
      </c>
      <c r="I13" s="4">
        <f t="shared" ref="I13:J13" si="4">H13*I23/100</f>
        <v>465.20805252402278</v>
      </c>
      <c r="J13" s="4">
        <f t="shared" si="4"/>
        <v>457.5112830992652</v>
      </c>
    </row>
    <row r="14" spans="1:10" s="8" customFormat="1" hidden="1" x14ac:dyDescent="0.3">
      <c r="A14" s="28"/>
      <c r="B14" s="1" t="s">
        <v>29</v>
      </c>
      <c r="C14" s="28"/>
      <c r="D14" s="4"/>
      <c r="E14" s="4">
        <v>865</v>
      </c>
      <c r="F14" s="4"/>
      <c r="G14" s="4">
        <f>E14*G23/100</f>
        <v>850.03108830818735</v>
      </c>
      <c r="H14" s="4">
        <f>G14*H23/100</f>
        <v>836.30331753554503</v>
      </c>
      <c r="I14" s="4">
        <f t="shared" ref="I14:J14" si="5">H14*I23/100</f>
        <v>822.91403974085847</v>
      </c>
      <c r="J14" s="4">
        <f t="shared" si="5"/>
        <v>809.29909996086803</v>
      </c>
    </row>
    <row r="15" spans="1:10" s="8" customFormat="1" hidden="1" x14ac:dyDescent="0.3">
      <c r="A15" s="28"/>
      <c r="B15" s="1" t="s">
        <v>30</v>
      </c>
      <c r="C15" s="28"/>
      <c r="D15" s="4"/>
      <c r="E15" s="4">
        <v>244</v>
      </c>
      <c r="F15" s="4"/>
      <c r="G15" s="4">
        <f>E15*G23/100</f>
        <v>239.77755554589331</v>
      </c>
      <c r="H15" s="4">
        <f>G15*H23/100</f>
        <v>235.90521327014218</v>
      </c>
      <c r="I15" s="4">
        <f t="shared" ref="I15:J15" si="6">H15*I23/100</f>
        <v>232.12835340666987</v>
      </c>
      <c r="J15" s="4">
        <f t="shared" si="6"/>
        <v>228.28783860167835</v>
      </c>
    </row>
    <row r="16" spans="1:10" s="8" customFormat="1" hidden="1" x14ac:dyDescent="0.3">
      <c r="A16" s="28"/>
      <c r="B16" s="1" t="s">
        <v>31</v>
      </c>
      <c r="C16" s="28"/>
      <c r="D16" s="4"/>
      <c r="E16" s="4">
        <v>617</v>
      </c>
      <c r="F16" s="4"/>
      <c r="G16" s="4">
        <f>E16*G23/100</f>
        <v>606.32275316318101</v>
      </c>
      <c r="H16" s="4">
        <f>G16*H23/100</f>
        <v>596.53080568720372</v>
      </c>
      <c r="I16" s="4">
        <f t="shared" ref="I16:J16" si="7">H16*I23/100</f>
        <v>586.9803034914562</v>
      </c>
      <c r="J16" s="4">
        <f t="shared" si="7"/>
        <v>577.26883777555554</v>
      </c>
    </row>
    <row r="17" spans="1:16" s="8" customFormat="1" hidden="1" x14ac:dyDescent="0.3">
      <c r="A17" s="28"/>
      <c r="B17" s="1" t="s">
        <v>32</v>
      </c>
      <c r="C17" s="28"/>
      <c r="D17" s="4"/>
      <c r="E17" s="4">
        <v>862</v>
      </c>
      <c r="F17" s="4"/>
      <c r="G17" s="4">
        <f>E17*G23/100</f>
        <v>847.08300360885244</v>
      </c>
      <c r="H17" s="4">
        <f>G17*H23/100</f>
        <v>833.4028436018956</v>
      </c>
      <c r="I17" s="4">
        <f t="shared" ref="I17:J17" si="8">H17*I23/100</f>
        <v>820.06000260880899</v>
      </c>
      <c r="J17" s="4">
        <f t="shared" si="8"/>
        <v>806.49228227314222</v>
      </c>
    </row>
    <row r="18" spans="1:16" s="8" customFormat="1" hidden="1" x14ac:dyDescent="0.3">
      <c r="A18" s="28"/>
      <c r="B18" s="1" t="s">
        <v>33</v>
      </c>
      <c r="C18" s="28"/>
      <c r="D18" s="4"/>
      <c r="E18" s="4">
        <v>1902</v>
      </c>
      <c r="F18" s="4"/>
      <c r="G18" s="4">
        <f>E18*G23/100</f>
        <v>1869.0856993782336</v>
      </c>
      <c r="H18" s="4">
        <f>G18*H23/100</f>
        <v>1838.900473933649</v>
      </c>
      <c r="I18" s="4">
        <f t="shared" ref="I18:J18" si="9">H18*I23/100</f>
        <v>1809.4595417192049</v>
      </c>
      <c r="J18" s="4">
        <f t="shared" si="9"/>
        <v>1779.5224140180005</v>
      </c>
    </row>
    <row r="19" spans="1:16" s="8" customFormat="1" hidden="1" x14ac:dyDescent="0.3">
      <c r="A19" s="28"/>
      <c r="B19" s="1" t="s">
        <v>34</v>
      </c>
      <c r="C19" s="28"/>
      <c r="D19" s="4"/>
      <c r="E19" s="4">
        <v>1525</v>
      </c>
      <c r="F19" s="4"/>
      <c r="G19" s="4">
        <f>E19*G23/100</f>
        <v>1498.6097221618329</v>
      </c>
      <c r="H19" s="4">
        <f>G19*H23/100</f>
        <v>1474.4075829383885</v>
      </c>
      <c r="I19" s="4">
        <f t="shared" ref="I19:J19" si="10">H19*I23/100</f>
        <v>1450.8022087916866</v>
      </c>
      <c r="J19" s="4">
        <f t="shared" si="10"/>
        <v>1426.7989912604896</v>
      </c>
    </row>
    <row r="20" spans="1:16" s="8" customFormat="1" hidden="1" x14ac:dyDescent="0.3">
      <c r="A20" s="28"/>
      <c r="B20" s="1" t="s">
        <v>35</v>
      </c>
      <c r="C20" s="28"/>
      <c r="D20" s="4"/>
      <c r="E20" s="4">
        <v>1125</v>
      </c>
      <c r="F20" s="4"/>
      <c r="G20" s="4">
        <f>E20*G23/100</f>
        <v>1105.5317622505327</v>
      </c>
      <c r="H20" s="4">
        <f>G20*H23/100</f>
        <v>1087.6777251184835</v>
      </c>
      <c r="I20" s="4">
        <f t="shared" ref="I20:J20" si="11">H20*I23/100</f>
        <v>1070.2639245184575</v>
      </c>
      <c r="J20" s="4">
        <f t="shared" si="11"/>
        <v>1052.5566328970826</v>
      </c>
    </row>
    <row r="21" spans="1:16" s="8" customFormat="1" hidden="1" x14ac:dyDescent="0.3">
      <c r="A21" s="28"/>
      <c r="B21" s="1" t="s">
        <v>36</v>
      </c>
      <c r="C21" s="28"/>
      <c r="D21" s="4"/>
      <c r="E21" s="4">
        <v>1020</v>
      </c>
      <c r="F21" s="4"/>
      <c r="G21" s="4">
        <f>E21*G23/100</f>
        <v>1002.3487977738162</v>
      </c>
      <c r="H21" s="4">
        <f>G21*H23/100</f>
        <v>986.16113744075813</v>
      </c>
      <c r="I21" s="4">
        <f t="shared" ref="I21:J21" si="12">H21*I23/100</f>
        <v>970.37262489673446</v>
      </c>
      <c r="J21" s="4">
        <f t="shared" si="12"/>
        <v>954.318013826688</v>
      </c>
    </row>
    <row r="22" spans="1:16" s="8" customFormat="1" x14ac:dyDescent="0.3">
      <c r="A22" s="28"/>
      <c r="B22" s="1" t="s">
        <v>37</v>
      </c>
      <c r="C22" s="28" t="s">
        <v>1</v>
      </c>
      <c r="D22" s="4"/>
      <c r="E22" s="4">
        <v>578</v>
      </c>
      <c r="F22" s="4"/>
      <c r="G22" s="4">
        <f>E22*G23/100</f>
        <v>567.99765207182918</v>
      </c>
      <c r="H22" s="4">
        <f>G22*H23/100</f>
        <v>558.82464454976298</v>
      </c>
      <c r="I22" s="4">
        <f t="shared" ref="I22:J22" si="13">H22*I23/100</f>
        <v>549.87782077481631</v>
      </c>
      <c r="J22" s="4">
        <f t="shared" si="13"/>
        <v>540.78020783512329</v>
      </c>
    </row>
    <row r="23" spans="1:16" s="8" customFormat="1" hidden="1" x14ac:dyDescent="0.3">
      <c r="A23" s="28"/>
      <c r="B23" s="6"/>
      <c r="C23" s="28"/>
      <c r="D23" s="2"/>
      <c r="E23" s="29"/>
      <c r="F23" s="29"/>
      <c r="G23" s="29">
        <f>G8/E8*100</f>
        <v>98.269489977825117</v>
      </c>
      <c r="H23" s="29">
        <f t="shared" ref="H23:J23" si="14">H8/G8*100</f>
        <v>98.385027211185346</v>
      </c>
      <c r="I23" s="29">
        <f t="shared" si="14"/>
        <v>98.39899262457277</v>
      </c>
      <c r="J23" s="29">
        <f t="shared" si="14"/>
        <v>98.345521023765997</v>
      </c>
    </row>
    <row r="24" spans="1:16" ht="46.8" x14ac:dyDescent="0.3">
      <c r="A24" s="12" t="s">
        <v>4</v>
      </c>
      <c r="B24" s="5" t="s">
        <v>15</v>
      </c>
      <c r="C24" s="13"/>
      <c r="D24" s="27">
        <v>11980</v>
      </c>
      <c r="E24" s="27">
        <v>12025</v>
      </c>
      <c r="F24" s="27"/>
      <c r="G24" s="27">
        <v>11820</v>
      </c>
      <c r="H24" s="27">
        <v>11820</v>
      </c>
      <c r="I24" s="27">
        <v>11800</v>
      </c>
      <c r="J24" s="27">
        <v>11780</v>
      </c>
      <c r="N24" s="7">
        <v>12036</v>
      </c>
      <c r="P24" s="7">
        <v>11980</v>
      </c>
    </row>
    <row r="25" spans="1:16" hidden="1" x14ac:dyDescent="0.3">
      <c r="A25" s="13"/>
      <c r="B25" s="6" t="s">
        <v>2</v>
      </c>
      <c r="C25" s="13" t="s">
        <v>1</v>
      </c>
      <c r="D25" s="13"/>
      <c r="E25" s="13"/>
      <c r="F25" s="13"/>
      <c r="G25" s="13"/>
      <c r="H25" s="13"/>
      <c r="I25" s="13"/>
      <c r="J25" s="13"/>
      <c r="N25" s="4">
        <v>4852.7426580388255</v>
      </c>
      <c r="O25" s="30">
        <f>N25/N24*100</f>
        <v>40.318566450970636</v>
      </c>
      <c r="P25" s="31">
        <f>O25*P24/100</f>
        <v>4830.1642608262819</v>
      </c>
    </row>
    <row r="26" spans="1:16" s="8" customFormat="1" hidden="1" x14ac:dyDescent="0.3">
      <c r="A26" s="28"/>
      <c r="B26" s="6" t="s">
        <v>0</v>
      </c>
      <c r="C26" s="13" t="s">
        <v>1</v>
      </c>
      <c r="D26" s="2">
        <f>SUM(D27:D39)</f>
        <v>11980.000000000002</v>
      </c>
      <c r="E26" s="4">
        <f t="shared" ref="E26:J26" si="15">SUM(E27:E39)</f>
        <v>12025.000000000002</v>
      </c>
      <c r="F26" s="4"/>
      <c r="G26" s="4">
        <f t="shared" si="15"/>
        <v>11820.000000000005</v>
      </c>
      <c r="H26" s="4">
        <f t="shared" si="15"/>
        <v>11820.000000000005</v>
      </c>
      <c r="I26" s="4">
        <f t="shared" si="15"/>
        <v>11800.000000000004</v>
      </c>
      <c r="J26" s="4">
        <f t="shared" si="15"/>
        <v>11780.000000000004</v>
      </c>
      <c r="K26" s="32"/>
      <c r="N26" s="4">
        <v>2643.0472872075661</v>
      </c>
      <c r="O26" s="30">
        <f>N26/N24*100</f>
        <v>21.959515513522483</v>
      </c>
      <c r="P26" s="31">
        <f>O26*P24/100</f>
        <v>2630.749958519993</v>
      </c>
    </row>
    <row r="27" spans="1:16" s="8" customFormat="1" hidden="1" x14ac:dyDescent="0.3">
      <c r="A27" s="28"/>
      <c r="B27" s="1" t="s">
        <v>25</v>
      </c>
      <c r="C27" s="28"/>
      <c r="D27" s="4">
        <v>4830.1642608262819</v>
      </c>
      <c r="E27" s="4">
        <f>D27*E40/100</f>
        <v>4848.3076157292198</v>
      </c>
      <c r="F27" s="4"/>
      <c r="G27" s="4">
        <f>E27*G40/100</f>
        <v>4765.6545545047302</v>
      </c>
      <c r="H27" s="4">
        <f>G27*H40/100</f>
        <v>4765.6545545047302</v>
      </c>
      <c r="I27" s="4">
        <f>H27*I40/100</f>
        <v>4757.5908412145363</v>
      </c>
      <c r="J27" s="4">
        <f>I27*J40/100</f>
        <v>4749.5271279243425</v>
      </c>
      <c r="K27" s="33"/>
      <c r="N27" s="4">
        <v>173.74016923842709</v>
      </c>
      <c r="O27" s="30">
        <f>N27/N24*100</f>
        <v>1.4435042309606769</v>
      </c>
      <c r="P27" s="31">
        <f>O27*P24/100</f>
        <v>172.93180686908909</v>
      </c>
    </row>
    <row r="28" spans="1:16" s="8" customFormat="1" hidden="1" x14ac:dyDescent="0.3">
      <c r="A28" s="28"/>
      <c r="B28" s="1" t="s">
        <v>26</v>
      </c>
      <c r="C28" s="28"/>
      <c r="D28" s="4">
        <v>2630.749958519993</v>
      </c>
      <c r="E28" s="4">
        <f>D28*E40/100</f>
        <v>2640.6317405010782</v>
      </c>
      <c r="F28" s="4"/>
      <c r="G28" s="4">
        <f>E28*G40/100</f>
        <v>2595.6147336983572</v>
      </c>
      <c r="H28" s="4">
        <f>G28*H40/100</f>
        <v>2595.6147336983572</v>
      </c>
      <c r="I28" s="4">
        <f>H28*I40/100</f>
        <v>2591.2228305956528</v>
      </c>
      <c r="J28" s="4">
        <f>I28*J40/100</f>
        <v>2586.8309274929484</v>
      </c>
      <c r="K28" s="33"/>
      <c r="N28" s="4">
        <v>200.69985067197612</v>
      </c>
      <c r="O28" s="30">
        <f>N28/N24*100</f>
        <v>1.6674962667994029</v>
      </c>
      <c r="P28" s="31">
        <f>O28*P24/100</f>
        <v>199.76605276256848</v>
      </c>
    </row>
    <row r="29" spans="1:16" s="8" customFormat="1" hidden="1" x14ac:dyDescent="0.3">
      <c r="A29" s="28"/>
      <c r="B29" s="1" t="s">
        <v>27</v>
      </c>
      <c r="C29" s="28"/>
      <c r="D29" s="4">
        <v>172.93180686908909</v>
      </c>
      <c r="E29" s="4">
        <f>D29*E40/100</f>
        <v>173.5813837730214</v>
      </c>
      <c r="F29" s="4"/>
      <c r="G29" s="4">
        <f>E29*G40/100</f>
        <v>170.62220009955203</v>
      </c>
      <c r="H29" s="4">
        <f>G29*H40/100</f>
        <v>170.62220009955203</v>
      </c>
      <c r="I29" s="4">
        <f>H29*I40/100</f>
        <v>170.33349925335992</v>
      </c>
      <c r="J29" s="4">
        <f>I29*J40/100</f>
        <v>170.0447984071678</v>
      </c>
      <c r="K29" s="33"/>
      <c r="N29" s="4">
        <v>363.45644599303137</v>
      </c>
      <c r="O29" s="30">
        <f>N29/N24*100</f>
        <v>3.0197444831591174</v>
      </c>
      <c r="P29" s="31">
        <f>O29*P24/100</f>
        <v>361.76538908246226</v>
      </c>
    </row>
    <row r="30" spans="1:16" s="8" customFormat="1" hidden="1" x14ac:dyDescent="0.3">
      <c r="A30" s="28"/>
      <c r="B30" s="1" t="s">
        <v>28</v>
      </c>
      <c r="C30" s="28"/>
      <c r="D30" s="4">
        <v>199.76605276256848</v>
      </c>
      <c r="E30" s="4">
        <f>D30*E40/100</f>
        <v>200.51642608262824</v>
      </c>
      <c r="F30" s="4"/>
      <c r="G30" s="4">
        <f>E30*G40/100</f>
        <v>197.09805873568948</v>
      </c>
      <c r="H30" s="4">
        <f>G30*H40/100</f>
        <v>197.09805873568948</v>
      </c>
      <c r="I30" s="4">
        <f>H30*I40/100</f>
        <v>196.76455948232962</v>
      </c>
      <c r="J30" s="4">
        <f>I30*J40/100</f>
        <v>196.43106022896976</v>
      </c>
      <c r="K30" s="33"/>
      <c r="N30" s="4">
        <v>121.81781981085118</v>
      </c>
      <c r="O30" s="30">
        <f>N30/N24*100</f>
        <v>1.0121121619379458</v>
      </c>
      <c r="P30" s="31">
        <f>O30*P24/100</f>
        <v>121.25103700016591</v>
      </c>
    </row>
    <row r="31" spans="1:16" s="8" customFormat="1" hidden="1" x14ac:dyDescent="0.3">
      <c r="A31" s="28"/>
      <c r="B31" s="1" t="s">
        <v>29</v>
      </c>
      <c r="C31" s="28"/>
      <c r="D31" s="4">
        <v>361.76538908246226</v>
      </c>
      <c r="E31" s="4">
        <f>D31*E40/100</f>
        <v>363.12427409988391</v>
      </c>
      <c r="F31" s="4"/>
      <c r="G31" s="4">
        <f>E31*G40/100</f>
        <v>356.93379790940776</v>
      </c>
      <c r="H31" s="4">
        <f>G31*H40/100</f>
        <v>356.93379790940776</v>
      </c>
      <c r="I31" s="4">
        <f>H31*I40/100</f>
        <v>356.32984901277598</v>
      </c>
      <c r="J31" s="4">
        <f>I31*J40/100</f>
        <v>355.7259001161442</v>
      </c>
      <c r="K31" s="33"/>
      <c r="N31" s="4">
        <v>387.42060726729716</v>
      </c>
      <c r="O31" s="30">
        <f>N31/N24*100</f>
        <v>3.2188485150157624</v>
      </c>
      <c r="P31" s="31">
        <f>O31*P24/100</f>
        <v>385.61805209888837</v>
      </c>
    </row>
    <row r="32" spans="1:16" s="8" customFormat="1" hidden="1" x14ac:dyDescent="0.3">
      <c r="A32" s="28"/>
      <c r="B32" s="1" t="s">
        <v>30</v>
      </c>
      <c r="C32" s="28"/>
      <c r="D32" s="4">
        <v>121.25103700016591</v>
      </c>
      <c r="E32" s="4">
        <f>D32*E40/100</f>
        <v>121.706487473038</v>
      </c>
      <c r="F32" s="4"/>
      <c r="G32" s="4">
        <f>E32*G40/100</f>
        <v>119.63165754106521</v>
      </c>
      <c r="H32" s="4">
        <f>G32*H40/100</f>
        <v>119.63165754106521</v>
      </c>
      <c r="I32" s="4">
        <f>H32*I40/100</f>
        <v>119.42923510867762</v>
      </c>
      <c r="J32" s="4">
        <f>I32*J40/100</f>
        <v>119.22681267629002</v>
      </c>
      <c r="K32" s="33"/>
      <c r="N32" s="4">
        <v>403.39671478347441</v>
      </c>
      <c r="O32" s="30">
        <f>N32/N24*100</f>
        <v>3.3515845362535259</v>
      </c>
      <c r="P32" s="31">
        <f>O32*P24/100</f>
        <v>401.5198274431724</v>
      </c>
    </row>
    <row r="33" spans="1:17" s="8" customFormat="1" hidden="1" x14ac:dyDescent="0.3">
      <c r="A33" s="28"/>
      <c r="B33" s="1" t="s">
        <v>31</v>
      </c>
      <c r="C33" s="28"/>
      <c r="D33" s="4">
        <v>385.61805209888837</v>
      </c>
      <c r="E33" s="4">
        <f>D33*E40/100</f>
        <v>387.06653393064551</v>
      </c>
      <c r="F33" s="4"/>
      <c r="G33" s="4">
        <f>E33*G40/100</f>
        <v>380.46789447486321</v>
      </c>
      <c r="H33" s="4">
        <f>G33*H40/100</f>
        <v>380.46789447486321</v>
      </c>
      <c r="I33" s="4">
        <f>H33*I40/100</f>
        <v>379.82412477186006</v>
      </c>
      <c r="J33" s="4">
        <f>I33*J40/100</f>
        <v>379.18035506885695</v>
      </c>
      <c r="K33" s="33"/>
      <c r="N33" s="4">
        <v>763.8576406172225</v>
      </c>
      <c r="O33" s="30">
        <f>N33/N24*100</f>
        <v>6.3464410154305622</v>
      </c>
      <c r="P33" s="31">
        <f>O33*P24/100</f>
        <v>760.30363364858135</v>
      </c>
    </row>
    <row r="34" spans="1:17" s="8" customFormat="1" hidden="1" x14ac:dyDescent="0.3">
      <c r="A34" s="28"/>
      <c r="B34" s="1" t="s">
        <v>32</v>
      </c>
      <c r="C34" s="28"/>
      <c r="D34" s="4">
        <v>401.5198274431724</v>
      </c>
      <c r="E34" s="4">
        <f>D34*E40/100</f>
        <v>403.02804048448655</v>
      </c>
      <c r="F34" s="4"/>
      <c r="G34" s="4">
        <f>E34*G40/100</f>
        <v>396.15729218516685</v>
      </c>
      <c r="H34" s="4">
        <f>G34*H40/100</f>
        <v>396.15729218516685</v>
      </c>
      <c r="I34" s="4">
        <f>H34*I40/100</f>
        <v>395.48697527791614</v>
      </c>
      <c r="J34" s="4">
        <f>I34*J40/100</f>
        <v>394.81665837066544</v>
      </c>
      <c r="K34" s="33"/>
      <c r="N34" s="4">
        <v>805.79492284718765</v>
      </c>
      <c r="O34" s="30">
        <f>N34/N24*100</f>
        <v>6.6948730711796909</v>
      </c>
      <c r="P34" s="31">
        <f>O34*P24/100</f>
        <v>802.04579392732705</v>
      </c>
    </row>
    <row r="35" spans="1:17" s="8" customFormat="1" hidden="1" x14ac:dyDescent="0.3">
      <c r="A35" s="28"/>
      <c r="B35" s="1" t="s">
        <v>33</v>
      </c>
      <c r="C35" s="28"/>
      <c r="D35" s="4">
        <v>760.30363364858135</v>
      </c>
      <c r="E35" s="4">
        <f>D35*E40/100</f>
        <v>763.15953210552516</v>
      </c>
      <c r="F35" s="4"/>
      <c r="G35" s="4">
        <f>E35*G40/100</f>
        <v>750.14932802389262</v>
      </c>
      <c r="H35" s="4">
        <f>G35*H40/100</f>
        <v>750.14932802389262</v>
      </c>
      <c r="I35" s="4">
        <f>H35*I40/100</f>
        <v>748.88003982080659</v>
      </c>
      <c r="J35" s="4">
        <f>I35*J40/100</f>
        <v>747.61075161772055</v>
      </c>
      <c r="K35" s="33"/>
      <c r="N35" s="4">
        <v>492.26381284221009</v>
      </c>
      <c r="O35" s="30">
        <f>N35/N24*100</f>
        <v>4.0899286543885855</v>
      </c>
      <c r="P35" s="31">
        <f>O35*P24/100</f>
        <v>489.97345279575251</v>
      </c>
    </row>
    <row r="36" spans="1:17" s="8" customFormat="1" hidden="1" x14ac:dyDescent="0.3">
      <c r="A36" s="28"/>
      <c r="B36" s="1" t="s">
        <v>34</v>
      </c>
      <c r="C36" s="28"/>
      <c r="D36" s="4">
        <v>802.04579392732705</v>
      </c>
      <c r="E36" s="4">
        <f>D36*E40/100</f>
        <v>805.05848680935799</v>
      </c>
      <c r="F36" s="4"/>
      <c r="G36" s="4">
        <f>E36*G40/100</f>
        <v>791.33399701343967</v>
      </c>
      <c r="H36" s="4">
        <f>G36*H40/100</f>
        <v>791.33399701343967</v>
      </c>
      <c r="I36" s="4">
        <f>H36*I40/100</f>
        <v>789.99502239920378</v>
      </c>
      <c r="J36" s="4">
        <f>I36*J40/100</f>
        <v>788.65604778496777</v>
      </c>
      <c r="K36" s="33"/>
      <c r="N36" s="4">
        <v>561.16077650572424</v>
      </c>
      <c r="O36" s="30">
        <f>N36/N24*100</f>
        <v>4.6623527459764391</v>
      </c>
      <c r="P36" s="31">
        <f>O36*P24/100</f>
        <v>558.54985896797746</v>
      </c>
    </row>
    <row r="37" spans="1:17" s="8" customFormat="1" hidden="1" x14ac:dyDescent="0.3">
      <c r="A37" s="28"/>
      <c r="B37" s="1" t="s">
        <v>35</v>
      </c>
      <c r="C37" s="28"/>
      <c r="D37" s="4">
        <v>489.97345279575251</v>
      </c>
      <c r="E37" s="4">
        <f>D37*E40/100</f>
        <v>491.81392069022746</v>
      </c>
      <c r="F37" s="4"/>
      <c r="G37" s="4">
        <f>E37*G40/100</f>
        <v>483.42956694873095</v>
      </c>
      <c r="H37" s="4">
        <f>G37*H40/100</f>
        <v>483.42956694873095</v>
      </c>
      <c r="I37" s="4">
        <f>H37*I40/100</f>
        <v>482.61158121785326</v>
      </c>
      <c r="J37" s="4">
        <f>I37*J40/100</f>
        <v>481.79359548697556</v>
      </c>
      <c r="K37" s="33"/>
      <c r="N37" s="4">
        <v>266.60129417620709</v>
      </c>
      <c r="O37" s="30">
        <f>N37/N24*100</f>
        <v>2.2150323544051767</v>
      </c>
      <c r="P37" s="31">
        <f>O37*P24/100</f>
        <v>265.36087605774014</v>
      </c>
    </row>
    <row r="38" spans="1:17" s="8" customFormat="1" hidden="1" x14ac:dyDescent="0.3">
      <c r="A38" s="28"/>
      <c r="B38" s="1" t="s">
        <v>36</v>
      </c>
      <c r="C38" s="28"/>
      <c r="D38" s="4">
        <v>558.54985896797746</v>
      </c>
      <c r="E38" s="4">
        <f>D38*E40/100</f>
        <v>560.64791770366685</v>
      </c>
      <c r="F38" s="4"/>
      <c r="G38" s="4">
        <f>E38*G40/100</f>
        <v>551.09009457441516</v>
      </c>
      <c r="H38" s="4">
        <f>G38*H40/100</f>
        <v>551.09009457441516</v>
      </c>
      <c r="I38" s="4">
        <f>H38*I40/100</f>
        <v>550.15762402521989</v>
      </c>
      <c r="J38" s="4">
        <f>I38*J40/100</f>
        <v>549.22515347602462</v>
      </c>
      <c r="K38" s="33"/>
    </row>
    <row r="39" spans="1:17" s="8" customFormat="1" x14ac:dyDescent="0.3">
      <c r="A39" s="28"/>
      <c r="B39" s="1" t="s">
        <v>37</v>
      </c>
      <c r="C39" s="28" t="s">
        <v>1</v>
      </c>
      <c r="D39" s="4">
        <v>265.36087605774014</v>
      </c>
      <c r="E39" s="4">
        <f>D39*E40/100</f>
        <v>266.3576406172225</v>
      </c>
      <c r="F39" s="4"/>
      <c r="G39" s="4">
        <f>E39*G40/100</f>
        <v>261.8168242906919</v>
      </c>
      <c r="H39" s="4">
        <f>G39*H40/100</f>
        <v>261.8168242906919</v>
      </c>
      <c r="I39" s="4">
        <f>H39*I40/100</f>
        <v>261.37381781981088</v>
      </c>
      <c r="J39" s="4">
        <f>I39*J40/100</f>
        <v>260.93081134892986</v>
      </c>
      <c r="K39" s="33"/>
    </row>
    <row r="40" spans="1:17" hidden="1" x14ac:dyDescent="0.3">
      <c r="A40" s="13"/>
      <c r="B40" s="6"/>
      <c r="C40" s="13"/>
      <c r="D40" s="13"/>
      <c r="E40" s="34">
        <f>E24/D24*100</f>
        <v>100.37562604340569</v>
      </c>
      <c r="F40" s="34"/>
      <c r="G40" s="34">
        <f>G24/E24*100</f>
        <v>98.295218295218305</v>
      </c>
      <c r="H40" s="34">
        <f>H24/G24*100</f>
        <v>100</v>
      </c>
      <c r="I40" s="34">
        <f>I24/H24*100</f>
        <v>99.830795262267344</v>
      </c>
      <c r="J40" s="34">
        <f>J24/I24*100</f>
        <v>99.830508474576277</v>
      </c>
    </row>
    <row r="41" spans="1:17" s="26" customFormat="1" ht="30" customHeight="1" x14ac:dyDescent="0.3">
      <c r="A41" s="12" t="s">
        <v>5</v>
      </c>
      <c r="B41" s="5" t="s">
        <v>13</v>
      </c>
      <c r="C41" s="12"/>
      <c r="D41" s="12" t="s">
        <v>91</v>
      </c>
      <c r="E41" s="12"/>
      <c r="F41" s="12"/>
      <c r="G41" s="12"/>
      <c r="H41" s="12"/>
      <c r="I41" s="12"/>
      <c r="J41" s="12"/>
    </row>
    <row r="42" spans="1:17" hidden="1" x14ac:dyDescent="0.3">
      <c r="A42" s="13"/>
      <c r="B42" s="6" t="s">
        <v>2</v>
      </c>
      <c r="C42" s="13" t="s">
        <v>1</v>
      </c>
      <c r="D42" s="3">
        <v>5976</v>
      </c>
      <c r="E42" s="3">
        <v>5746</v>
      </c>
      <c r="F42" s="3"/>
      <c r="G42" s="35">
        <f>E42*98.4/100</f>
        <v>5654.0640000000003</v>
      </c>
      <c r="H42" s="3">
        <v>5592</v>
      </c>
      <c r="I42" s="3">
        <v>5531</v>
      </c>
      <c r="J42" s="3">
        <v>5470</v>
      </c>
      <c r="N42" s="7" t="s">
        <v>41</v>
      </c>
      <c r="Q42" s="7" t="s">
        <v>40</v>
      </c>
    </row>
    <row r="43" spans="1:17" s="8" customFormat="1" hidden="1" x14ac:dyDescent="0.3">
      <c r="A43" s="28"/>
      <c r="B43" s="6" t="s">
        <v>0</v>
      </c>
      <c r="C43" s="13" t="s">
        <v>1</v>
      </c>
      <c r="D43" s="2">
        <f>SUM(D44:D56)</f>
        <v>5976</v>
      </c>
      <c r="E43" s="4">
        <f t="shared" ref="E43:J43" si="16">SUM(E44:E56)</f>
        <v>5746.0923694779112</v>
      </c>
      <c r="F43" s="4"/>
      <c r="G43" s="4">
        <f t="shared" si="16"/>
        <v>5654.1548915662661</v>
      </c>
      <c r="H43" s="4">
        <f t="shared" si="16"/>
        <v>5592.0898938601604</v>
      </c>
      <c r="I43" s="4">
        <f t="shared" si="16"/>
        <v>5531.0889132583243</v>
      </c>
      <c r="J43" s="4">
        <f t="shared" si="16"/>
        <v>5470.0879326564873</v>
      </c>
      <c r="N43" s="8">
        <v>5976</v>
      </c>
      <c r="P43" s="36">
        <v>5746</v>
      </c>
    </row>
    <row r="44" spans="1:17" s="8" customFormat="1" hidden="1" x14ac:dyDescent="0.3">
      <c r="A44" s="28"/>
      <c r="B44" s="1" t="s">
        <v>25</v>
      </c>
      <c r="C44" s="28"/>
      <c r="D44" s="37">
        <v>2182</v>
      </c>
      <c r="E44" s="4">
        <v>2094</v>
      </c>
      <c r="F44" s="4"/>
      <c r="G44" s="4">
        <f>E44*G57/100</f>
        <v>2060.4960000000001</v>
      </c>
      <c r="H44" s="4">
        <f t="shared" ref="H44:J44" si="17">G44*H57/100</f>
        <v>2037.87817612252</v>
      </c>
      <c r="I44" s="4">
        <f t="shared" si="17"/>
        <v>2015.6481030281936</v>
      </c>
      <c r="J44" s="4">
        <f t="shared" si="17"/>
        <v>1993.4180299338673</v>
      </c>
      <c r="N44" s="37">
        <v>2182</v>
      </c>
      <c r="O44" s="38">
        <f>N44/N43*100</f>
        <v>36.512717536813923</v>
      </c>
      <c r="P44" s="39">
        <v>2094</v>
      </c>
    </row>
    <row r="45" spans="1:17" s="8" customFormat="1" hidden="1" x14ac:dyDescent="0.3">
      <c r="A45" s="28"/>
      <c r="B45" s="1" t="s">
        <v>26</v>
      </c>
      <c r="C45" s="28"/>
      <c r="D45" s="37">
        <v>1406</v>
      </c>
      <c r="E45" s="4">
        <v>1393</v>
      </c>
      <c r="F45" s="4"/>
      <c r="G45" s="4">
        <f>E45*G57/100</f>
        <v>1370.7120000000002</v>
      </c>
      <c r="H45" s="4">
        <f t="shared" ref="H45:J45" si="18">G45*H57/100</f>
        <v>1355.6658545074836</v>
      </c>
      <c r="I45" s="4">
        <f t="shared" si="18"/>
        <v>1340.8776540201879</v>
      </c>
      <c r="J45" s="4">
        <f t="shared" si="18"/>
        <v>1326.0894535328925</v>
      </c>
      <c r="M45" s="38"/>
      <c r="N45" s="37">
        <v>1406</v>
      </c>
      <c r="O45" s="38">
        <f>N45/N43*100</f>
        <v>23.527443105756358</v>
      </c>
      <c r="P45" s="39">
        <v>1393</v>
      </c>
    </row>
    <row r="46" spans="1:17" s="8" customFormat="1" hidden="1" x14ac:dyDescent="0.3">
      <c r="A46" s="28"/>
      <c r="B46" s="1" t="s">
        <v>27</v>
      </c>
      <c r="C46" s="28"/>
      <c r="D46" s="37">
        <v>91</v>
      </c>
      <c r="E46" s="4">
        <v>85.497657295850075</v>
      </c>
      <c r="F46" s="4"/>
      <c r="G46" s="4">
        <f>E46*G57/100</f>
        <v>84.129694779116477</v>
      </c>
      <c r="H46" s="4">
        <f t="shared" ref="H46:J46" si="19">G46*H57/100</f>
        <v>83.206212947858276</v>
      </c>
      <c r="I46" s="4">
        <f t="shared" si="19"/>
        <v>82.298562913913472</v>
      </c>
      <c r="J46" s="4">
        <f t="shared" si="19"/>
        <v>81.390912879968667</v>
      </c>
      <c r="M46" s="33"/>
      <c r="N46" s="37">
        <v>91</v>
      </c>
      <c r="O46" s="38">
        <f>N46/N43*100</f>
        <v>1.5227576974564927</v>
      </c>
      <c r="P46" s="33">
        <f>O46*P43/100-2</f>
        <v>85.497657295850075</v>
      </c>
    </row>
    <row r="47" spans="1:17" s="8" customFormat="1" hidden="1" x14ac:dyDescent="0.3">
      <c r="A47" s="28"/>
      <c r="B47" s="1" t="s">
        <v>28</v>
      </c>
      <c r="C47" s="28"/>
      <c r="D47" s="37">
        <v>137</v>
      </c>
      <c r="E47" s="4">
        <v>128.72724230254352</v>
      </c>
      <c r="F47" s="4"/>
      <c r="G47" s="4">
        <f>E47*G57/100</f>
        <v>126.66760642570283</v>
      </c>
      <c r="H47" s="4">
        <f t="shared" ref="H47:J47" si="20">G47*H57/100</f>
        <v>125.27719090773118</v>
      </c>
      <c r="I47" s="4">
        <f t="shared" si="20"/>
        <v>123.91061210848733</v>
      </c>
      <c r="J47" s="4">
        <f t="shared" si="20"/>
        <v>122.54403330924347</v>
      </c>
      <c r="M47" s="33"/>
      <c r="N47" s="37">
        <v>137</v>
      </c>
      <c r="O47" s="38">
        <f>N47/N43*100</f>
        <v>2.2925033467202143</v>
      </c>
      <c r="P47" s="33">
        <f>O47*P43/100-3</f>
        <v>128.72724230254352</v>
      </c>
    </row>
    <row r="48" spans="1:17" s="8" customFormat="1" hidden="1" x14ac:dyDescent="0.3">
      <c r="A48" s="28"/>
      <c r="B48" s="1" t="s">
        <v>29</v>
      </c>
      <c r="C48" s="28"/>
      <c r="D48" s="37">
        <v>190</v>
      </c>
      <c r="E48" s="4">
        <v>178.68741633199465</v>
      </c>
      <c r="F48" s="4"/>
      <c r="G48" s="4">
        <f>E48*G57/100</f>
        <v>175.82841767068277</v>
      </c>
      <c r="H48" s="4">
        <f t="shared" ref="H48:J48" si="21">G48*H57/100</f>
        <v>173.89836967081698</v>
      </c>
      <c r="I48" s="4">
        <f t="shared" si="21"/>
        <v>172.00140962970113</v>
      </c>
      <c r="J48" s="4">
        <f t="shared" si="21"/>
        <v>170.10444958858531</v>
      </c>
      <c r="M48" s="33"/>
      <c r="N48" s="37">
        <v>190</v>
      </c>
      <c r="O48" s="38">
        <f>N48/N43*100</f>
        <v>3.179384203480589</v>
      </c>
      <c r="P48" s="33">
        <f>O48*P43/100-4</f>
        <v>178.68741633199465</v>
      </c>
    </row>
    <row r="49" spans="1:18" s="8" customFormat="1" hidden="1" x14ac:dyDescent="0.3">
      <c r="A49" s="28"/>
      <c r="B49" s="1" t="s">
        <v>30</v>
      </c>
      <c r="C49" s="28"/>
      <c r="D49" s="37">
        <v>64</v>
      </c>
      <c r="E49" s="4">
        <v>58.536813922356089</v>
      </c>
      <c r="F49" s="4"/>
      <c r="G49" s="4">
        <f>E49*G57/100</f>
        <v>57.600224899598395</v>
      </c>
      <c r="H49" s="4">
        <f t="shared" ref="H49:J49" si="22">G49*H57/100</f>
        <v>56.967953959940004</v>
      </c>
      <c r="I49" s="4">
        <f t="shared" si="22"/>
        <v>56.346522416385575</v>
      </c>
      <c r="J49" s="4">
        <f t="shared" si="22"/>
        <v>55.725090872831153</v>
      </c>
      <c r="M49" s="33"/>
      <c r="N49" s="37">
        <v>64</v>
      </c>
      <c r="O49" s="38">
        <f>N49/N43*100</f>
        <v>1.07095046854083</v>
      </c>
      <c r="P49" s="33">
        <f>O49*P43/100-3</f>
        <v>58.536813922356089</v>
      </c>
    </row>
    <row r="50" spans="1:18" s="8" customFormat="1" hidden="1" x14ac:dyDescent="0.3">
      <c r="A50" s="28"/>
      <c r="B50" s="1" t="s">
        <v>31</v>
      </c>
      <c r="C50" s="28"/>
      <c r="D50" s="37">
        <v>114</v>
      </c>
      <c r="E50" s="4">
        <v>106.6124497991968</v>
      </c>
      <c r="F50" s="4"/>
      <c r="G50" s="4">
        <f>E50*G57/100</f>
        <v>104.90665060240964</v>
      </c>
      <c r="H50" s="4">
        <f t="shared" ref="H50:J50" si="23">G50*H57/100</f>
        <v>103.7551025543175</v>
      </c>
      <c r="I50" s="4">
        <f t="shared" si="23"/>
        <v>102.62329617809908</v>
      </c>
      <c r="J50" s="4">
        <f t="shared" si="23"/>
        <v>101.49148980188068</v>
      </c>
      <c r="M50" s="33"/>
      <c r="N50" s="37">
        <v>114</v>
      </c>
      <c r="O50" s="38">
        <f>N50/N43*100</f>
        <v>1.9076305220883536</v>
      </c>
      <c r="P50" s="33">
        <f>O50*P43/100-3</f>
        <v>106.6124497991968</v>
      </c>
    </row>
    <row r="51" spans="1:18" s="8" customFormat="1" hidden="1" x14ac:dyDescent="0.3">
      <c r="A51" s="28"/>
      <c r="B51" s="1" t="s">
        <v>32</v>
      </c>
      <c r="C51" s="28"/>
      <c r="D51" s="37">
        <v>217</v>
      </c>
      <c r="E51" s="4">
        <v>203.64825970548861</v>
      </c>
      <c r="F51" s="4"/>
      <c r="G51" s="4">
        <f>E51*G57/100</f>
        <v>200.3898875502008</v>
      </c>
      <c r="H51" s="4">
        <f t="shared" ref="H51:J51" si="24">G51*H57/100</f>
        <v>198.19023116482637</v>
      </c>
      <c r="I51" s="4">
        <f t="shared" si="24"/>
        <v>196.02828479482378</v>
      </c>
      <c r="J51" s="4">
        <f t="shared" si="24"/>
        <v>193.86633842482124</v>
      </c>
      <c r="M51" s="33"/>
      <c r="N51" s="37">
        <v>217</v>
      </c>
      <c r="O51" s="38">
        <f>N51/N43*100</f>
        <v>3.6311914323962515</v>
      </c>
      <c r="P51" s="33">
        <f>O51*P43/100-5</f>
        <v>203.64825970548861</v>
      </c>
    </row>
    <row r="52" spans="1:18" s="8" customFormat="1" hidden="1" x14ac:dyDescent="0.3">
      <c r="A52" s="28"/>
      <c r="B52" s="1" t="s">
        <v>33</v>
      </c>
      <c r="C52" s="28"/>
      <c r="D52" s="37">
        <v>537</v>
      </c>
      <c r="E52" s="4">
        <v>511.332329317269</v>
      </c>
      <c r="F52" s="4"/>
      <c r="G52" s="4">
        <f>E52*G57/100</f>
        <v>503.15101204819274</v>
      </c>
      <c r="H52" s="4">
        <f t="shared" ref="H52:J52" si="25">G52*H57/100</f>
        <v>497.62798216884244</v>
      </c>
      <c r="I52" s="4">
        <f t="shared" si="25"/>
        <v>492.19963686979031</v>
      </c>
      <c r="J52" s="4">
        <f t="shared" si="25"/>
        <v>486.77129157073824</v>
      </c>
      <c r="M52" s="33"/>
      <c r="N52" s="37">
        <v>537</v>
      </c>
      <c r="O52" s="38">
        <f>N52/N43*100</f>
        <v>8.9859437751004005</v>
      </c>
      <c r="P52" s="33">
        <f>O52*P43/100-5</f>
        <v>511.332329317269</v>
      </c>
    </row>
    <row r="53" spans="1:18" s="8" customFormat="1" hidden="1" x14ac:dyDescent="0.3">
      <c r="A53" s="28"/>
      <c r="B53" s="1" t="s">
        <v>34</v>
      </c>
      <c r="C53" s="28"/>
      <c r="D53" s="37">
        <v>304</v>
      </c>
      <c r="E53" s="4">
        <v>289.29986613119144</v>
      </c>
      <c r="F53" s="4"/>
      <c r="G53" s="4">
        <f>E53*G57/100</f>
        <v>284.67106827309237</v>
      </c>
      <c r="H53" s="4">
        <f t="shared" ref="H53:J53" si="26">G53*H57/100</f>
        <v>281.54626721295205</v>
      </c>
      <c r="I53" s="4">
        <f t="shared" si="26"/>
        <v>278.4750364726105</v>
      </c>
      <c r="J53" s="4">
        <f t="shared" si="26"/>
        <v>275.40380573226895</v>
      </c>
      <c r="M53" s="33"/>
      <c r="N53" s="37">
        <v>304</v>
      </c>
      <c r="O53" s="38">
        <f>N53/N43*100</f>
        <v>5.0870147255689426</v>
      </c>
      <c r="P53" s="33">
        <f>O53*P43/100-3</f>
        <v>289.29986613119144</v>
      </c>
    </row>
    <row r="54" spans="1:18" s="8" customFormat="1" hidden="1" x14ac:dyDescent="0.3">
      <c r="A54" s="28"/>
      <c r="B54" s="1" t="s">
        <v>35</v>
      </c>
      <c r="C54" s="28"/>
      <c r="D54" s="37">
        <v>347</v>
      </c>
      <c r="E54" s="4">
        <v>330.6449129852744</v>
      </c>
      <c r="F54" s="4"/>
      <c r="G54" s="4">
        <f>E54*G57/100</f>
        <v>325.35459437751001</v>
      </c>
      <c r="H54" s="4">
        <f t="shared" ref="H54:J54" si="27">G54*H57/100</f>
        <v>321.7832150041167</v>
      </c>
      <c r="I54" s="4">
        <f t="shared" si="27"/>
        <v>318.27306190768411</v>
      </c>
      <c r="J54" s="4">
        <f t="shared" si="27"/>
        <v>314.76290881125152</v>
      </c>
      <c r="M54" s="33"/>
      <c r="N54" s="37">
        <v>347</v>
      </c>
      <c r="O54" s="38">
        <f>N54/N43*100</f>
        <v>5.8065595716198128</v>
      </c>
      <c r="P54" s="33">
        <f>O54*P43/100-3</f>
        <v>330.6449129852744</v>
      </c>
    </row>
    <row r="55" spans="1:18" s="8" customFormat="1" hidden="1" x14ac:dyDescent="0.3">
      <c r="A55" s="28"/>
      <c r="B55" s="1" t="s">
        <v>36</v>
      </c>
      <c r="C55" s="28"/>
      <c r="D55" s="37">
        <v>248</v>
      </c>
      <c r="E55" s="4">
        <v>235.45515394912985</v>
      </c>
      <c r="F55" s="4"/>
      <c r="G55" s="4">
        <f>E55*G57/100</f>
        <v>231.68787148594379</v>
      </c>
      <c r="H55" s="4">
        <f t="shared" ref="H55:J55" si="28">G55*H57/100</f>
        <v>229.14466078724922</v>
      </c>
      <c r="I55" s="4">
        <f t="shared" si="28"/>
        <v>226.64504985949131</v>
      </c>
      <c r="J55" s="4">
        <f t="shared" si="28"/>
        <v>224.14543893173339</v>
      </c>
      <c r="M55" s="33"/>
      <c r="N55" s="37">
        <v>248</v>
      </c>
      <c r="O55" s="38">
        <f>N55/N43*100</f>
        <v>4.1499330655957163</v>
      </c>
      <c r="P55" s="33">
        <f>O55*P43/100-3</f>
        <v>235.45515394912985</v>
      </c>
    </row>
    <row r="56" spans="1:18" s="8" customFormat="1" x14ac:dyDescent="0.3">
      <c r="A56" s="28"/>
      <c r="B56" s="1" t="s">
        <v>37</v>
      </c>
      <c r="C56" s="28" t="s">
        <v>1</v>
      </c>
      <c r="D56" s="37">
        <v>139</v>
      </c>
      <c r="E56" s="4">
        <v>130.65026773761713</v>
      </c>
      <c r="F56" s="4"/>
      <c r="G56" s="4">
        <f>E56*G57/100</f>
        <v>128.55986345381527</v>
      </c>
      <c r="H56" s="4">
        <f t="shared" ref="H56:J56" si="29">G56*H57/100</f>
        <v>127.14867685150628</v>
      </c>
      <c r="I56" s="4">
        <f t="shared" si="29"/>
        <v>125.76168305895585</v>
      </c>
      <c r="J56" s="4">
        <f t="shared" si="29"/>
        <v>124.37468926640545</v>
      </c>
      <c r="M56" s="33"/>
      <c r="N56" s="37">
        <v>139</v>
      </c>
      <c r="O56" s="38">
        <f>N56/N43*100</f>
        <v>2.3259705488621152</v>
      </c>
      <c r="P56" s="33">
        <f>O56*P43/100-3</f>
        <v>130.65026773761713</v>
      </c>
    </row>
    <row r="57" spans="1:18" s="8" customFormat="1" hidden="1" x14ac:dyDescent="0.3">
      <c r="A57" s="28"/>
      <c r="B57" s="6"/>
      <c r="C57" s="28"/>
      <c r="D57" s="2"/>
      <c r="E57" s="29">
        <f>E42/D42*100</f>
        <v>96.151271753681385</v>
      </c>
      <c r="F57" s="29"/>
      <c r="G57" s="29">
        <f>G42/E42*100</f>
        <v>98.4</v>
      </c>
      <c r="H57" s="29">
        <f t="shared" ref="H57:J57" si="30">H42/G42*100</f>
        <v>98.902311682358032</v>
      </c>
      <c r="I57" s="29">
        <f t="shared" si="30"/>
        <v>98.90915593705293</v>
      </c>
      <c r="J57" s="29">
        <f t="shared" si="30"/>
        <v>98.897125293798595</v>
      </c>
      <c r="N57" s="8">
        <f>SUM(N44:N56)</f>
        <v>5976</v>
      </c>
      <c r="P57" s="33">
        <f>SUM(P44:P56)</f>
        <v>5746.0923694779112</v>
      </c>
    </row>
    <row r="58" spans="1:18" s="26" customFormat="1" ht="46.8" x14ac:dyDescent="0.3">
      <c r="A58" s="12"/>
      <c r="B58" s="5" t="s">
        <v>22</v>
      </c>
      <c r="C58" s="12"/>
      <c r="D58" s="12"/>
      <c r="E58" s="12"/>
      <c r="F58" s="12"/>
      <c r="G58" s="12"/>
      <c r="H58" s="12"/>
      <c r="I58" s="12"/>
      <c r="J58" s="12"/>
      <c r="P58" s="40">
        <f>SUM(P46:P57)</f>
        <v>8005.1847389558225</v>
      </c>
      <c r="Q58" s="40">
        <f>SUM(Q46:Q57)</f>
        <v>0</v>
      </c>
      <c r="R58" s="26">
        <f>Q43-Q59</f>
        <v>0</v>
      </c>
    </row>
    <row r="59" spans="1:18" hidden="1" x14ac:dyDescent="0.3">
      <c r="A59" s="13"/>
      <c r="B59" s="6" t="s">
        <v>2</v>
      </c>
      <c r="C59" s="13" t="s">
        <v>1</v>
      </c>
      <c r="D59" s="3">
        <v>4006</v>
      </c>
      <c r="E59" s="3">
        <v>3805</v>
      </c>
      <c r="F59" s="3"/>
      <c r="G59" s="3">
        <v>3618</v>
      </c>
      <c r="H59" s="3">
        <v>3443</v>
      </c>
      <c r="I59" s="3">
        <v>3271</v>
      </c>
      <c r="J59" s="3">
        <v>3102</v>
      </c>
      <c r="Q59" s="7">
        <f>Q44+Q45</f>
        <v>0</v>
      </c>
    </row>
    <row r="60" spans="1:18" s="8" customFormat="1" hidden="1" x14ac:dyDescent="0.3">
      <c r="A60" s="28"/>
      <c r="B60" s="6" t="s">
        <v>0</v>
      </c>
      <c r="C60" s="13" t="s">
        <v>1</v>
      </c>
      <c r="D60" s="2">
        <f t="shared" ref="D60:J60" si="31">SUM(D61:D73)</f>
        <v>4006.0000000000005</v>
      </c>
      <c r="E60" s="4">
        <f t="shared" si="31"/>
        <v>3805.0000000000005</v>
      </c>
      <c r="F60" s="4"/>
      <c r="G60" s="4">
        <f t="shared" si="31"/>
        <v>3618</v>
      </c>
      <c r="H60" s="4">
        <f t="shared" si="31"/>
        <v>3442.9999999999995</v>
      </c>
      <c r="I60" s="4">
        <f t="shared" si="31"/>
        <v>3270.9999999999995</v>
      </c>
      <c r="J60" s="4">
        <f t="shared" si="31"/>
        <v>3102.0000000000005</v>
      </c>
    </row>
    <row r="61" spans="1:18" s="8" customFormat="1" hidden="1" x14ac:dyDescent="0.3">
      <c r="A61" s="28"/>
      <c r="B61" s="1" t="s">
        <v>25</v>
      </c>
      <c r="C61" s="28"/>
      <c r="D61" s="4">
        <v>1658.5983860955928</v>
      </c>
      <c r="E61" s="4">
        <f>D61*E74/100</f>
        <v>1575.3786468032279</v>
      </c>
      <c r="F61" s="4"/>
      <c r="G61" s="4">
        <f>E61*G74/100</f>
        <v>1497.9553072625699</v>
      </c>
      <c r="H61" s="4">
        <f t="shared" ref="H61:J61" si="32">G61*H74/100</f>
        <v>1425.5003103662323</v>
      </c>
      <c r="I61" s="4">
        <f t="shared" si="32"/>
        <v>1354.2873991309746</v>
      </c>
      <c r="J61" s="4">
        <f t="shared" si="32"/>
        <v>1284.316573556797</v>
      </c>
      <c r="L61" s="8">
        <v>4657</v>
      </c>
      <c r="N61" s="8">
        <v>4006</v>
      </c>
    </row>
    <row r="62" spans="1:18" s="8" customFormat="1" hidden="1" x14ac:dyDescent="0.3">
      <c r="A62" s="28"/>
      <c r="B62" s="1" t="s">
        <v>26</v>
      </c>
      <c r="C62" s="28"/>
      <c r="D62" s="4">
        <v>973.93958204014052</v>
      </c>
      <c r="E62" s="4">
        <f>D62*E74/100</f>
        <v>925.07241878750244</v>
      </c>
      <c r="F62" s="4"/>
      <c r="G62" s="4">
        <f>E62*G74/100</f>
        <v>879.60893854748588</v>
      </c>
      <c r="H62" s="4">
        <f t="shared" ref="H62:J62" si="33">G62*H74/100</f>
        <v>837.06290088971639</v>
      </c>
      <c r="I62" s="4">
        <f t="shared" si="33"/>
        <v>795.24622387750878</v>
      </c>
      <c r="J62" s="4">
        <f t="shared" si="33"/>
        <v>754.15890751086272</v>
      </c>
      <c r="L62" s="33">
        <v>1928.1309745499689</v>
      </c>
      <c r="M62" s="38">
        <f>L62/L61*100</f>
        <v>41.402855369335818</v>
      </c>
      <c r="N62" s="33">
        <f>M62*N61/100</f>
        <v>1658.5983860955928</v>
      </c>
    </row>
    <row r="63" spans="1:18" s="8" customFormat="1" hidden="1" x14ac:dyDescent="0.3">
      <c r="A63" s="28"/>
      <c r="B63" s="1" t="s">
        <v>27</v>
      </c>
      <c r="C63" s="28"/>
      <c r="D63" s="4">
        <v>43.930891785640398</v>
      </c>
      <c r="E63" s="4">
        <f>D63*E74/100</f>
        <v>41.726670804883106</v>
      </c>
      <c r="F63" s="4"/>
      <c r="G63" s="4">
        <f>E63*G74/100</f>
        <v>39.6759776536313</v>
      </c>
      <c r="H63" s="4">
        <f t="shared" ref="H63:J63" si="34">G63*H74/100</f>
        <v>37.75687978481276</v>
      </c>
      <c r="I63" s="4">
        <f t="shared" si="34"/>
        <v>35.870680736602537</v>
      </c>
      <c r="J63" s="4">
        <f t="shared" si="34"/>
        <v>34.017380509000631</v>
      </c>
      <c r="L63" s="33">
        <v>1132.2108421270432</v>
      </c>
      <c r="M63" s="33">
        <f>L63/L61*100</f>
        <v>24.312021518725427</v>
      </c>
      <c r="N63" s="33">
        <f>M63*N61/100</f>
        <v>973.93958204014052</v>
      </c>
    </row>
    <row r="64" spans="1:18" s="8" customFormat="1" hidden="1" x14ac:dyDescent="0.3">
      <c r="A64" s="28"/>
      <c r="B64" s="1" t="s">
        <v>28</v>
      </c>
      <c r="C64" s="28"/>
      <c r="D64" s="4">
        <v>43.930891785640398</v>
      </c>
      <c r="E64" s="4">
        <f>D64*E74/100</f>
        <v>41.726670804883106</v>
      </c>
      <c r="F64" s="4"/>
      <c r="G64" s="4">
        <f>E64*G74/100</f>
        <v>39.6759776536313</v>
      </c>
      <c r="H64" s="4">
        <f t="shared" ref="H64:J64" si="35">G64*H74/100</f>
        <v>37.75687978481276</v>
      </c>
      <c r="I64" s="4">
        <f t="shared" si="35"/>
        <v>35.870680736602537</v>
      </c>
      <c r="J64" s="4">
        <f t="shared" si="35"/>
        <v>34.017380509000631</v>
      </c>
      <c r="L64" s="33">
        <v>51.069935857645362</v>
      </c>
      <c r="M64" s="33">
        <f>L64/L61*100</f>
        <v>1.0966273536105939</v>
      </c>
      <c r="N64" s="33">
        <f>M64*N61/100</f>
        <v>43.930891785640398</v>
      </c>
    </row>
    <row r="65" spans="1:14" s="8" customFormat="1" hidden="1" x14ac:dyDescent="0.3">
      <c r="A65" s="28"/>
      <c r="B65" s="1" t="s">
        <v>29</v>
      </c>
      <c r="C65" s="28"/>
      <c r="D65" s="4">
        <v>128.47713635423133</v>
      </c>
      <c r="E65" s="4">
        <f>D65*E74/100</f>
        <v>122.03082971239397</v>
      </c>
      <c r="F65" s="4"/>
      <c r="G65" s="4">
        <f>E65*G74/100</f>
        <v>116.03351955307264</v>
      </c>
      <c r="H65" s="4">
        <f t="shared" ref="H65:J65" si="36">G65*H74/100</f>
        <v>110.4210635216222</v>
      </c>
      <c r="I65" s="4">
        <f t="shared" si="36"/>
        <v>104.90482102213947</v>
      </c>
      <c r="J65" s="4">
        <f t="shared" si="36"/>
        <v>99.484792054624464</v>
      </c>
      <c r="L65" s="33">
        <v>51.069935857645362</v>
      </c>
      <c r="M65" s="33">
        <f>L65/L61*100</f>
        <v>1.0966273536105939</v>
      </c>
      <c r="N65" s="33">
        <f>M65*N61/100</f>
        <v>43.930891785640398</v>
      </c>
    </row>
    <row r="66" spans="1:14" s="8" customFormat="1" hidden="1" x14ac:dyDescent="0.3">
      <c r="A66" s="28"/>
      <c r="B66" s="1" t="s">
        <v>30</v>
      </c>
      <c r="C66" s="28"/>
      <c r="D66" s="4">
        <v>36.470929029588248</v>
      </c>
      <c r="E66" s="4">
        <f>D66*E74/100</f>
        <v>34.641009724808612</v>
      </c>
      <c r="F66" s="4"/>
      <c r="G66" s="4">
        <f>E66*G74/100</f>
        <v>32.938547486033528</v>
      </c>
      <c r="H66" s="4">
        <f t="shared" ref="H66:J66" si="37">G66*H74/100</f>
        <v>31.34533416097663</v>
      </c>
      <c r="I66" s="4">
        <f t="shared" si="37"/>
        <v>29.779433064349277</v>
      </c>
      <c r="J66" s="4">
        <f t="shared" si="37"/>
        <v>28.240844196151464</v>
      </c>
      <c r="L66" s="33">
        <v>149.35547279122699</v>
      </c>
      <c r="M66" s="33">
        <f>L66/L61*100</f>
        <v>3.2071177322573972</v>
      </c>
      <c r="N66" s="33">
        <f>M66*N61/100</f>
        <v>128.47713635423133</v>
      </c>
    </row>
    <row r="67" spans="1:14" s="8" customFormat="1" hidden="1" x14ac:dyDescent="0.3">
      <c r="A67" s="28"/>
      <c r="B67" s="1" t="s">
        <v>31</v>
      </c>
      <c r="C67" s="28"/>
      <c r="D67" s="4">
        <v>129.30602110490381</v>
      </c>
      <c r="E67" s="4">
        <f>D67*E74/100</f>
        <v>122.81812538795781</v>
      </c>
      <c r="F67" s="4"/>
      <c r="G67" s="4">
        <f>E67*G74/100</f>
        <v>116.78212290502796</v>
      </c>
      <c r="H67" s="4">
        <f t="shared" ref="H67:J67" si="38">G67*H74/100</f>
        <v>111.13345747982623</v>
      </c>
      <c r="I67" s="4">
        <f t="shared" si="38"/>
        <v>105.58162631905653</v>
      </c>
      <c r="J67" s="4">
        <f t="shared" si="38"/>
        <v>100.12662942271884</v>
      </c>
      <c r="L67" s="33">
        <v>42.397682598799918</v>
      </c>
      <c r="M67" s="33">
        <f>L67/L61*100</f>
        <v>0.91040761431822881</v>
      </c>
      <c r="N67" s="33">
        <f>M67*N61/100</f>
        <v>36.470929029588248</v>
      </c>
    </row>
    <row r="68" spans="1:14" s="8" customFormat="1" hidden="1" x14ac:dyDescent="0.3">
      <c r="A68" s="28"/>
      <c r="B68" s="1" t="s">
        <v>32</v>
      </c>
      <c r="C68" s="28"/>
      <c r="D68" s="4">
        <v>117.70163459548935</v>
      </c>
      <c r="E68" s="4">
        <f>D68*E74/100</f>
        <v>111.79598593006415</v>
      </c>
      <c r="F68" s="4"/>
      <c r="G68" s="4">
        <f>E68*G74/100</f>
        <v>106.30167597765364</v>
      </c>
      <c r="H68" s="4">
        <f t="shared" ref="H68:J68" si="39">G68*H74/100</f>
        <v>101.15994206497002</v>
      </c>
      <c r="I68" s="4">
        <f t="shared" si="39"/>
        <v>96.106352162218116</v>
      </c>
      <c r="J68" s="4">
        <f t="shared" si="39"/>
        <v>91.140906269397917</v>
      </c>
      <c r="L68" s="33">
        <v>150.31905648665426</v>
      </c>
      <c r="M68" s="33">
        <f>L68/L61*100</f>
        <v>3.2278088144009933</v>
      </c>
      <c r="N68" s="33">
        <f>M68*N61/100</f>
        <v>129.30602110490381</v>
      </c>
    </row>
    <row r="69" spans="1:14" s="8" customFormat="1" hidden="1" x14ac:dyDescent="0.3">
      <c r="A69" s="28"/>
      <c r="B69" s="1" t="s">
        <v>33</v>
      </c>
      <c r="C69" s="28"/>
      <c r="D69" s="4">
        <v>218.82557417752946</v>
      </c>
      <c r="E69" s="4">
        <f>D69*E74/100</f>
        <v>207.84605834885161</v>
      </c>
      <c r="F69" s="4"/>
      <c r="G69" s="4">
        <f>E69*G74/100</f>
        <v>197.63128491620111</v>
      </c>
      <c r="H69" s="4">
        <f t="shared" ref="H69:J69" si="40">G69*H74/100</f>
        <v>188.07200496585975</v>
      </c>
      <c r="I69" s="4">
        <f t="shared" si="40"/>
        <v>178.67659838609563</v>
      </c>
      <c r="J69" s="4">
        <f t="shared" si="40"/>
        <v>169.4450651769088</v>
      </c>
      <c r="L69" s="33">
        <v>136.82888475067247</v>
      </c>
      <c r="M69" s="33">
        <f>L69/L61*100</f>
        <v>2.9381336643906479</v>
      </c>
      <c r="N69" s="33">
        <f>M69*N61/100</f>
        <v>117.70163459548935</v>
      </c>
    </row>
    <row r="70" spans="1:14" s="8" customFormat="1" hidden="1" x14ac:dyDescent="0.3">
      <c r="A70" s="28"/>
      <c r="B70" s="1" t="s">
        <v>34</v>
      </c>
      <c r="C70" s="28"/>
      <c r="D70" s="4">
        <v>247.00765570039314</v>
      </c>
      <c r="E70" s="4">
        <f>D70*E74/100</f>
        <v>234.61411131802194</v>
      </c>
      <c r="F70" s="4"/>
      <c r="G70" s="4">
        <f>E70*G74/100</f>
        <v>223.08379888268158</v>
      </c>
      <c r="H70" s="4">
        <f t="shared" ref="H70:J70" si="41">G70*H74/100</f>
        <v>212.29339954479622</v>
      </c>
      <c r="I70" s="4">
        <f t="shared" si="41"/>
        <v>201.6879784812746</v>
      </c>
      <c r="J70" s="4">
        <f t="shared" si="41"/>
        <v>191.26753569211672</v>
      </c>
      <c r="L70" s="33">
        <v>254.38609559279951</v>
      </c>
      <c r="M70" s="33">
        <f>L70/L61*100</f>
        <v>5.4624456859093726</v>
      </c>
      <c r="N70" s="33">
        <f>M70*N61/100</f>
        <v>218.82557417752946</v>
      </c>
    </row>
    <row r="71" spans="1:14" s="8" customFormat="1" hidden="1" x14ac:dyDescent="0.3">
      <c r="A71" s="28"/>
      <c r="B71" s="1" t="s">
        <v>35</v>
      </c>
      <c r="C71" s="28"/>
      <c r="D71" s="4">
        <v>143.39706186633563</v>
      </c>
      <c r="E71" s="4">
        <f>D71*E74/100</f>
        <v>136.20215187254294</v>
      </c>
      <c r="F71" s="4"/>
      <c r="G71" s="4">
        <f>E71*G74/100</f>
        <v>129.50837988826817</v>
      </c>
      <c r="H71" s="4">
        <f t="shared" ref="H71:J71" si="42">G71*H74/100</f>
        <v>123.24415476929445</v>
      </c>
      <c r="I71" s="4">
        <f t="shared" si="42"/>
        <v>117.08731636664599</v>
      </c>
      <c r="J71" s="4">
        <f t="shared" si="42"/>
        <v>111.03786468032278</v>
      </c>
      <c r="L71" s="33">
        <v>287.14794123732673</v>
      </c>
      <c r="M71" s="33">
        <f>L71/L61*100</f>
        <v>6.1659424787916413</v>
      </c>
      <c r="N71" s="33">
        <f>M71*N61/100</f>
        <v>247.00765570039314</v>
      </c>
    </row>
    <row r="72" spans="1:14" s="8" customFormat="1" hidden="1" x14ac:dyDescent="0.3">
      <c r="A72" s="28"/>
      <c r="B72" s="1" t="s">
        <v>36</v>
      </c>
      <c r="C72" s="28"/>
      <c r="D72" s="4">
        <v>182.35464514794123</v>
      </c>
      <c r="E72" s="4">
        <f>D72*E74/100</f>
        <v>173.205048624043</v>
      </c>
      <c r="F72" s="4"/>
      <c r="G72" s="4">
        <f>E72*G74/100</f>
        <v>164.69273743016757</v>
      </c>
      <c r="H72" s="4">
        <f t="shared" ref="H72:J72" si="43">G72*H74/100</f>
        <v>156.7266708048831</v>
      </c>
      <c r="I72" s="4">
        <f t="shared" si="43"/>
        <v>148.89716532174634</v>
      </c>
      <c r="J72" s="4">
        <f t="shared" si="43"/>
        <v>141.2042209807573</v>
      </c>
      <c r="L72" s="33">
        <v>166.69997930891788</v>
      </c>
      <c r="M72" s="33">
        <f>L72/L61*100</f>
        <v>3.5795572108421276</v>
      </c>
      <c r="N72" s="33">
        <f>M72*N61/100</f>
        <v>143.39706186633563</v>
      </c>
    </row>
    <row r="73" spans="1:14" s="8" customFormat="1" x14ac:dyDescent="0.3">
      <c r="A73" s="28"/>
      <c r="B73" s="1" t="s">
        <v>37</v>
      </c>
      <c r="C73" s="28" t="s">
        <v>1</v>
      </c>
      <c r="D73" s="4">
        <v>82.059590316573576</v>
      </c>
      <c r="E73" s="4">
        <f>D73*E74/100</f>
        <v>77.942271880819376</v>
      </c>
      <c r="F73" s="4"/>
      <c r="G73" s="4">
        <f>E73*G74/100</f>
        <v>74.111731843575441</v>
      </c>
      <c r="H73" s="4">
        <f t="shared" ref="H73:J73" si="44">G73*H74/100</f>
        <v>70.527001862197423</v>
      </c>
      <c r="I73" s="4">
        <f t="shared" si="44"/>
        <v>67.003724394785877</v>
      </c>
      <c r="J73" s="4">
        <f t="shared" si="44"/>
        <v>63.541899441340803</v>
      </c>
      <c r="L73" s="33">
        <v>211.98841299399959</v>
      </c>
      <c r="M73" s="33">
        <f>L73/L61*100</f>
        <v>4.5520380715911442</v>
      </c>
      <c r="N73" s="33">
        <f>M73*N61/100</f>
        <v>182.35464514794123</v>
      </c>
    </row>
    <row r="74" spans="1:14" s="8" customFormat="1" hidden="1" x14ac:dyDescent="0.3">
      <c r="A74" s="28"/>
      <c r="B74" s="6"/>
      <c r="C74" s="28"/>
      <c r="D74" s="2"/>
      <c r="E74" s="29">
        <f>E59/D59*100</f>
        <v>94.982526210683972</v>
      </c>
      <c r="F74" s="29"/>
      <c r="G74" s="29">
        <f>G59/E59*100</f>
        <v>95.08541392904074</v>
      </c>
      <c r="H74" s="29">
        <f>H59/G59*100</f>
        <v>95.163073521282485</v>
      </c>
      <c r="I74" s="29">
        <f>I59/H59*100</f>
        <v>95.004356665698523</v>
      </c>
      <c r="J74" s="29">
        <f>J59/I59*100</f>
        <v>94.833384286151016</v>
      </c>
      <c r="L74" s="33">
        <v>95.394785847299829</v>
      </c>
      <c r="M74" s="38">
        <f>L74/L61*100</f>
        <v>2.0484171322160152</v>
      </c>
      <c r="N74" s="33">
        <f>M74*N61/100</f>
        <v>82.059590316573576</v>
      </c>
    </row>
    <row r="75" spans="1:14" s="26" customFormat="1" ht="31.2" x14ac:dyDescent="0.3">
      <c r="A75" s="12" t="s">
        <v>6</v>
      </c>
      <c r="B75" s="5" t="s">
        <v>23</v>
      </c>
      <c r="C75" s="12"/>
      <c r="D75" s="12"/>
      <c r="E75" s="12"/>
      <c r="F75" s="12"/>
      <c r="G75" s="12"/>
      <c r="H75" s="12"/>
      <c r="I75" s="12"/>
      <c r="J75" s="12"/>
    </row>
    <row r="76" spans="1:14" hidden="1" x14ac:dyDescent="0.3">
      <c r="A76" s="13"/>
      <c r="B76" s="6" t="s">
        <v>2</v>
      </c>
      <c r="C76" s="13" t="s">
        <v>1</v>
      </c>
      <c r="D76" s="3" t="e">
        <f t="shared" ref="D76:J76" si="45">D8-D93</f>
        <v>#VALUE!</v>
      </c>
      <c r="E76" s="3">
        <f t="shared" si="45"/>
        <v>12315</v>
      </c>
      <c r="F76" s="3"/>
      <c r="G76" s="3">
        <f t="shared" si="45"/>
        <v>12165</v>
      </c>
      <c r="H76" s="3">
        <f t="shared" si="45"/>
        <v>11827</v>
      </c>
      <c r="I76" s="3">
        <f t="shared" si="45"/>
        <v>11515</v>
      </c>
      <c r="J76" s="3">
        <f t="shared" si="45"/>
        <v>11200</v>
      </c>
    </row>
    <row r="77" spans="1:14" s="8" customFormat="1" hidden="1" x14ac:dyDescent="0.3">
      <c r="A77" s="28"/>
      <c r="B77" s="6" t="s">
        <v>0</v>
      </c>
      <c r="C77" s="13" t="s">
        <v>1</v>
      </c>
      <c r="D77" s="2">
        <f>SUM(D78:D90)</f>
        <v>-10503</v>
      </c>
      <c r="E77" s="2">
        <f t="shared" ref="E77:I77" si="46">SUM(E78:E90)</f>
        <v>12315.000000000004</v>
      </c>
      <c r="F77" s="2"/>
      <c r="G77" s="2">
        <f t="shared" si="46"/>
        <v>12165.000000000002</v>
      </c>
      <c r="H77" s="2">
        <f t="shared" si="46"/>
        <v>11827.000000000002</v>
      </c>
      <c r="I77" s="2">
        <f t="shared" si="46"/>
        <v>11514.999999999998</v>
      </c>
      <c r="J77" s="4">
        <f>SUM(J78:J90)</f>
        <v>11200.000000000002</v>
      </c>
    </row>
    <row r="78" spans="1:14" s="8" customFormat="1" hidden="1" x14ac:dyDescent="0.3">
      <c r="A78" s="28"/>
      <c r="B78" s="1" t="s">
        <v>25</v>
      </c>
      <c r="C78" s="28"/>
      <c r="D78" s="2">
        <f t="shared" ref="D78" si="47">D10-D95</f>
        <v>-2577.2800811829516</v>
      </c>
      <c r="E78" s="4">
        <f t="shared" ref="E78:J90" si="48">E10-E95</f>
        <v>5654.3052092393937</v>
      </c>
      <c r="F78" s="4"/>
      <c r="G78" s="4">
        <f t="shared" si="48"/>
        <v>5571.9437134796617</v>
      </c>
      <c r="H78" s="4">
        <f t="shared" si="48"/>
        <v>5447.2268798749737</v>
      </c>
      <c r="I78" s="4">
        <f t="shared" si="48"/>
        <v>5329.9201691689268</v>
      </c>
      <c r="J78" s="4">
        <f t="shared" si="48"/>
        <v>5211.19056347675</v>
      </c>
    </row>
    <row r="79" spans="1:14" s="8" customFormat="1" hidden="1" x14ac:dyDescent="0.3">
      <c r="A79" s="28"/>
      <c r="B79" s="1" t="s">
        <v>26</v>
      </c>
      <c r="C79" s="28"/>
      <c r="D79" s="2">
        <f t="shared" ref="D79" si="49">D11-D96</f>
        <v>-1998.6862858799652</v>
      </c>
      <c r="E79" s="4">
        <f t="shared" si="48"/>
        <v>3139.8700106311007</v>
      </c>
      <c r="F79" s="4"/>
      <c r="G79" s="4">
        <f t="shared" si="48"/>
        <v>3097.5443098649648</v>
      </c>
      <c r="H79" s="4">
        <f t="shared" si="48"/>
        <v>3020.5854905856818</v>
      </c>
      <c r="I79" s="4">
        <f t="shared" si="48"/>
        <v>2948.8860206850804</v>
      </c>
      <c r="J79" s="4">
        <f t="shared" si="48"/>
        <v>2876.4079039611661</v>
      </c>
    </row>
    <row r="80" spans="1:14" s="8" customFormat="1" hidden="1" x14ac:dyDescent="0.3">
      <c r="A80" s="28"/>
      <c r="B80" s="1" t="s">
        <v>27</v>
      </c>
      <c r="C80" s="28"/>
      <c r="D80" s="2">
        <f t="shared" ref="D80" si="50">D12-D97</f>
        <v>-169.51783125543636</v>
      </c>
      <c r="E80" s="4">
        <f t="shared" si="48"/>
        <v>150.56083889049967</v>
      </c>
      <c r="F80" s="4"/>
      <c r="G80" s="4">
        <f t="shared" si="48"/>
        <v>148.97399761726084</v>
      </c>
      <c r="H80" s="4">
        <f t="shared" si="48"/>
        <v>144.28368366497702</v>
      </c>
      <c r="I80" s="4">
        <f t="shared" si="48"/>
        <v>139.99414555962082</v>
      </c>
      <c r="J80" s="4">
        <f t="shared" si="48"/>
        <v>135.66876275285935</v>
      </c>
    </row>
    <row r="81" spans="1:15" s="8" customFormat="1" hidden="1" x14ac:dyDescent="0.3">
      <c r="A81" s="28"/>
      <c r="B81" s="1" t="s">
        <v>28</v>
      </c>
      <c r="C81" s="28"/>
      <c r="D81" s="2">
        <f t="shared" ref="D81" si="51">D13-D98</f>
        <v>-301.47781965787186</v>
      </c>
      <c r="E81" s="4">
        <f t="shared" si="48"/>
        <v>182.32676138011016</v>
      </c>
      <c r="F81" s="4"/>
      <c r="G81" s="4">
        <f t="shared" si="48"/>
        <v>180.98315246880463</v>
      </c>
      <c r="H81" s="4">
        <f t="shared" si="48"/>
        <v>173.99760491055173</v>
      </c>
      <c r="I81" s="4">
        <f t="shared" si="48"/>
        <v>167.69138102503763</v>
      </c>
      <c r="J81" s="4">
        <f t="shared" si="48"/>
        <v>161.34369829207475</v>
      </c>
    </row>
    <row r="82" spans="1:15" s="8" customFormat="1" hidden="1" x14ac:dyDescent="0.3">
      <c r="A82" s="28"/>
      <c r="B82" s="1" t="s">
        <v>29</v>
      </c>
      <c r="C82" s="28"/>
      <c r="D82" s="2">
        <f t="shared" ref="D82" si="52">D14-D99</f>
        <v>-629.34763699623079</v>
      </c>
      <c r="E82" s="4">
        <f t="shared" si="48"/>
        <v>224.80670725814252</v>
      </c>
      <c r="F82" s="4"/>
      <c r="G82" s="4">
        <f t="shared" si="48"/>
        <v>224.69814156033783</v>
      </c>
      <c r="H82" s="4">
        <f t="shared" si="48"/>
        <v>212.58823103704322</v>
      </c>
      <c r="I82" s="4">
        <f t="shared" si="48"/>
        <v>201.83546624129349</v>
      </c>
      <c r="J82" s="4">
        <f t="shared" si="48"/>
        <v>191.03680171016742</v>
      </c>
    </row>
    <row r="83" spans="1:15" s="8" customFormat="1" hidden="1" x14ac:dyDescent="0.3">
      <c r="A83" s="28"/>
      <c r="B83" s="1" t="s">
        <v>30</v>
      </c>
      <c r="C83" s="28"/>
      <c r="D83" s="2">
        <f t="shared" ref="D83" si="53">D15-D100</f>
        <v>-155.30675558132793</v>
      </c>
      <c r="E83" s="4">
        <f t="shared" si="48"/>
        <v>86.016816468541606</v>
      </c>
      <c r="F83" s="4"/>
      <c r="G83" s="4">
        <f t="shared" si="48"/>
        <v>85.461521912956243</v>
      </c>
      <c r="H83" s="4">
        <f t="shared" si="48"/>
        <v>81.988425795511887</v>
      </c>
      <c r="I83" s="4">
        <f t="shared" si="48"/>
        <v>78.862189301132076</v>
      </c>
      <c r="J83" s="4">
        <f t="shared" si="48"/>
        <v>75.716658549489324</v>
      </c>
    </row>
    <row r="84" spans="1:15" s="8" customFormat="1" hidden="1" x14ac:dyDescent="0.3">
      <c r="A84" s="28"/>
      <c r="B84" s="1" t="s">
        <v>31</v>
      </c>
      <c r="C84" s="28"/>
      <c r="D84" s="2">
        <f t="shared" ref="D84" si="54">D16-D101</f>
        <v>-446.63380690055084</v>
      </c>
      <c r="E84" s="4">
        <f t="shared" si="48"/>
        <v>162.66927611868181</v>
      </c>
      <c r="F84" s="4"/>
      <c r="G84" s="4">
        <f t="shared" si="48"/>
        <v>162.53808127761044</v>
      </c>
      <c r="H84" s="4">
        <f t="shared" si="48"/>
        <v>153.894292688267</v>
      </c>
      <c r="I84" s="4">
        <f t="shared" si="48"/>
        <v>146.2148642337005</v>
      </c>
      <c r="J84" s="4">
        <f t="shared" si="48"/>
        <v>138.50204546860687</v>
      </c>
    </row>
    <row r="85" spans="1:15" s="8" customFormat="1" hidden="1" x14ac:dyDescent="0.3">
      <c r="A85" s="28"/>
      <c r="B85" s="1" t="s">
        <v>32</v>
      </c>
      <c r="C85" s="28"/>
      <c r="D85" s="2">
        <f t="shared" ref="D85" si="55">D17-D102</f>
        <v>-651.67932734125827</v>
      </c>
      <c r="E85" s="4">
        <f t="shared" si="48"/>
        <v>199.09017106407669</v>
      </c>
      <c r="F85" s="4"/>
      <c r="G85" s="4">
        <f t="shared" si="48"/>
        <v>199.56082326672447</v>
      </c>
      <c r="H85" s="4">
        <f t="shared" si="48"/>
        <v>187.55593145344699</v>
      </c>
      <c r="I85" s="4">
        <f t="shared" si="48"/>
        <v>176.94315714635627</v>
      </c>
      <c r="J85" s="4">
        <f t="shared" si="48"/>
        <v>166.29164440709428</v>
      </c>
    </row>
    <row r="86" spans="1:15" s="8" customFormat="1" hidden="1" x14ac:dyDescent="0.3">
      <c r="A86" s="28"/>
      <c r="B86" s="1" t="s">
        <v>33</v>
      </c>
      <c r="C86" s="28"/>
      <c r="D86" s="2">
        <f t="shared" ref="D86" si="56">D18-D103</f>
        <v>-920.67468831545364</v>
      </c>
      <c r="E86" s="4">
        <f t="shared" si="48"/>
        <v>965.45916690828278</v>
      </c>
      <c r="F86" s="4"/>
      <c r="G86" s="4">
        <f t="shared" si="48"/>
        <v>954.28411437775071</v>
      </c>
      <c r="H86" s="4">
        <f t="shared" si="48"/>
        <v>926.46566191084082</v>
      </c>
      <c r="I86" s="4">
        <f t="shared" si="48"/>
        <v>900.88169306742225</v>
      </c>
      <c r="J86" s="4">
        <f t="shared" si="48"/>
        <v>875.06450351254034</v>
      </c>
    </row>
    <row r="87" spans="1:15" s="8" customFormat="1" hidden="1" x14ac:dyDescent="0.3">
      <c r="A87" s="28"/>
      <c r="B87" s="1" t="s">
        <v>34</v>
      </c>
      <c r="C87" s="28"/>
      <c r="D87" s="2">
        <f t="shared" ref="D87" si="57">D19-D104</f>
        <v>-1057.7100608872136</v>
      </c>
      <c r="E87" s="4">
        <f t="shared" si="48"/>
        <v>449.06224026287828</v>
      </c>
      <c r="F87" s="4"/>
      <c r="G87" s="4">
        <f t="shared" si="48"/>
        <v>447.64693101464081</v>
      </c>
      <c r="H87" s="4">
        <f t="shared" si="48"/>
        <v>426.16384079090653</v>
      </c>
      <c r="I87" s="4">
        <f t="shared" si="48"/>
        <v>406.98950945854699</v>
      </c>
      <c r="J87" s="4">
        <f t="shared" si="48"/>
        <v>387.71945129721553</v>
      </c>
    </row>
    <row r="88" spans="1:15" s="8" customFormat="1" hidden="1" x14ac:dyDescent="0.3">
      <c r="A88" s="28"/>
      <c r="B88" s="1" t="s">
        <v>35</v>
      </c>
      <c r="C88" s="28"/>
      <c r="D88" s="2">
        <f t="shared" ref="D88" si="58">D20-D105</f>
        <v>-524.79472310814731</v>
      </c>
      <c r="E88" s="4">
        <f t="shared" si="48"/>
        <v>591.16139943945109</v>
      </c>
      <c r="F88" s="4"/>
      <c r="G88" s="4">
        <f t="shared" si="48"/>
        <v>584.08477278498719</v>
      </c>
      <c r="H88" s="4">
        <f t="shared" si="48"/>
        <v>567.57982234473275</v>
      </c>
      <c r="I88" s="4">
        <f t="shared" si="48"/>
        <v>552.36453339059449</v>
      </c>
      <c r="J88" s="4">
        <f t="shared" si="48"/>
        <v>537.00565193641785</v>
      </c>
    </row>
    <row r="89" spans="1:15" s="8" customFormat="1" hidden="1" x14ac:dyDescent="0.3">
      <c r="A89" s="28"/>
      <c r="B89" s="1" t="s">
        <v>36</v>
      </c>
      <c r="C89" s="28"/>
      <c r="D89" s="2">
        <f t="shared" ref="D89" si="59">D21-D106</f>
        <v>-702.43316903450284</v>
      </c>
      <c r="E89" s="4">
        <f t="shared" si="48"/>
        <v>305.46167971392674</v>
      </c>
      <c r="F89" s="4"/>
      <c r="G89" s="4">
        <f t="shared" si="48"/>
        <v>304.39654108105503</v>
      </c>
      <c r="H89" s="4">
        <f t="shared" si="48"/>
        <v>290.01462154243018</v>
      </c>
      <c r="I89" s="4">
        <f t="shared" si="48"/>
        <v>277.16879770044568</v>
      </c>
      <c r="J89" s="4">
        <f t="shared" si="48"/>
        <v>264.25751319848655</v>
      </c>
    </row>
    <row r="90" spans="1:15" s="8" customFormat="1" x14ac:dyDescent="0.3">
      <c r="A90" s="28"/>
      <c r="B90" s="1" t="s">
        <v>37</v>
      </c>
      <c r="C90" s="28" t="s">
        <v>1</v>
      </c>
      <c r="D90" s="4">
        <f t="shared" ref="D90" si="60">D22-D107</f>
        <v>-367.45781385908958</v>
      </c>
      <c r="E90" s="4">
        <f t="shared" si="48"/>
        <v>204.20972262491546</v>
      </c>
      <c r="F90" s="4"/>
      <c r="G90" s="4">
        <f t="shared" si="48"/>
        <v>202.88389929324609</v>
      </c>
      <c r="H90" s="4">
        <f t="shared" si="48"/>
        <v>194.65551340063774</v>
      </c>
      <c r="I90" s="4">
        <f t="shared" si="48"/>
        <v>187.24807302184456</v>
      </c>
      <c r="J90" s="4">
        <f t="shared" si="48"/>
        <v>179.79480143713363</v>
      </c>
    </row>
    <row r="91" spans="1:15" s="8" customFormat="1" hidden="1" x14ac:dyDescent="0.3">
      <c r="A91" s="28"/>
      <c r="B91" s="6"/>
      <c r="C91" s="28"/>
      <c r="D91" s="2"/>
      <c r="E91" s="2"/>
      <c r="F91" s="2"/>
      <c r="G91" s="2"/>
      <c r="H91" s="2"/>
      <c r="I91" s="2"/>
      <c r="J91" s="2"/>
    </row>
    <row r="92" spans="1:15" s="26" customFormat="1" ht="62.4" x14ac:dyDescent="0.3">
      <c r="A92" s="12" t="s">
        <v>7</v>
      </c>
      <c r="B92" s="5" t="s">
        <v>16</v>
      </c>
      <c r="C92" s="12"/>
      <c r="D92" s="12"/>
      <c r="E92" s="11"/>
      <c r="F92" s="11"/>
      <c r="G92" s="11"/>
      <c r="H92" s="11"/>
      <c r="I92" s="11"/>
      <c r="J92" s="11"/>
    </row>
    <row r="93" spans="1:15" hidden="1" x14ac:dyDescent="0.3">
      <c r="A93" s="13"/>
      <c r="B93" s="6" t="s">
        <v>2</v>
      </c>
      <c r="C93" s="13" t="s">
        <v>1</v>
      </c>
      <c r="D93" s="3">
        <v>10503</v>
      </c>
      <c r="E93" s="3">
        <v>10684</v>
      </c>
      <c r="F93" s="3"/>
      <c r="G93" s="3">
        <v>10436</v>
      </c>
      <c r="H93" s="3">
        <v>10409</v>
      </c>
      <c r="I93" s="3">
        <v>10365</v>
      </c>
      <c r="J93" s="3">
        <v>10318</v>
      </c>
    </row>
    <row r="94" spans="1:15" s="8" customFormat="1" hidden="1" x14ac:dyDescent="0.3">
      <c r="A94" s="28"/>
      <c r="B94" s="6" t="s">
        <v>0</v>
      </c>
      <c r="C94" s="13" t="s">
        <v>1</v>
      </c>
      <c r="D94" s="2">
        <f>SUM(D95:D107)</f>
        <v>10503</v>
      </c>
      <c r="E94" s="4">
        <f t="shared" ref="E94:J94" si="61">SUM(E95:E107)</f>
        <v>10684</v>
      </c>
      <c r="F94" s="4"/>
      <c r="G94" s="4">
        <f t="shared" si="61"/>
        <v>10435.999999999998</v>
      </c>
      <c r="H94" s="4">
        <f t="shared" si="61"/>
        <v>10408.999999999996</v>
      </c>
      <c r="I94" s="4">
        <f t="shared" si="61"/>
        <v>10364.999999999998</v>
      </c>
      <c r="J94" s="4">
        <f t="shared" si="61"/>
        <v>10317.999999999998</v>
      </c>
      <c r="M94" s="8">
        <v>10503</v>
      </c>
      <c r="N94" s="38"/>
      <c r="O94" s="8">
        <v>10347</v>
      </c>
    </row>
    <row r="95" spans="1:15" s="8" customFormat="1" hidden="1" x14ac:dyDescent="0.3">
      <c r="A95" s="28"/>
      <c r="B95" s="1" t="s">
        <v>25</v>
      </c>
      <c r="C95" s="28"/>
      <c r="D95" s="4">
        <v>2577.2800811829516</v>
      </c>
      <c r="E95" s="4">
        <f>D95*E108/100</f>
        <v>2621.6947907606068</v>
      </c>
      <c r="F95" s="4"/>
      <c r="G95" s="4">
        <f>E95*G108/100</f>
        <v>2560.8392770851451</v>
      </c>
      <c r="H95" s="4">
        <f t="shared" ref="H95:J95" si="62">G95*H108/100</f>
        <v>2554.2138784188651</v>
      </c>
      <c r="I95" s="4">
        <f t="shared" si="62"/>
        <v>2543.4169324441864</v>
      </c>
      <c r="J95" s="4">
        <f t="shared" si="62"/>
        <v>2531.8838310621436</v>
      </c>
      <c r="M95" s="33">
        <v>2577.2800811829516</v>
      </c>
      <c r="N95" s="33">
        <f>M95/M94*100</f>
        <v>24.538513578815117</v>
      </c>
      <c r="O95" s="33">
        <f>N95*O94/100</f>
        <v>2539</v>
      </c>
    </row>
    <row r="96" spans="1:15" s="8" customFormat="1" hidden="1" x14ac:dyDescent="0.3">
      <c r="A96" s="28"/>
      <c r="B96" s="1" t="s">
        <v>26</v>
      </c>
      <c r="C96" s="28"/>
      <c r="D96" s="4">
        <v>1998.6862858799652</v>
      </c>
      <c r="E96" s="4">
        <f>D96*E108/100</f>
        <v>2033.129989368899</v>
      </c>
      <c r="F96" s="4"/>
      <c r="G96" s="4">
        <f>E96*G108/100</f>
        <v>1985.9364066879286</v>
      </c>
      <c r="H96" s="4">
        <f t="shared" ref="H96:J96" si="63">G96*H108/100</f>
        <v>1980.7983956702424</v>
      </c>
      <c r="I96" s="4">
        <f t="shared" si="63"/>
        <v>1972.4253406784574</v>
      </c>
      <c r="J96" s="4">
        <f t="shared" si="63"/>
        <v>1963.4813955735963</v>
      </c>
      <c r="M96" s="33">
        <v>1998.6862858799652</v>
      </c>
      <c r="N96" s="33">
        <f>M96/M94*100</f>
        <v>19.029670435875133</v>
      </c>
      <c r="O96" s="33">
        <f>N96*O94/100</f>
        <v>1969</v>
      </c>
    </row>
    <row r="97" spans="1:17" s="8" customFormat="1" hidden="1" x14ac:dyDescent="0.3">
      <c r="A97" s="28"/>
      <c r="B97" s="1" t="s">
        <v>27</v>
      </c>
      <c r="C97" s="28"/>
      <c r="D97" s="4">
        <v>169.51783125543636</v>
      </c>
      <c r="E97" s="4">
        <f>D97*E108/100</f>
        <v>172.43916110950033</v>
      </c>
      <c r="F97" s="4"/>
      <c r="G97" s="4">
        <f>E97*G108/100</f>
        <v>168.4364550111143</v>
      </c>
      <c r="H97" s="4">
        <f t="shared" ref="H97:J97" si="64">G97*H108/100</f>
        <v>168.00067652459646</v>
      </c>
      <c r="I97" s="4">
        <f t="shared" si="64"/>
        <v>167.29051899101185</v>
      </c>
      <c r="J97" s="4">
        <f t="shared" si="64"/>
        <v>166.53194162559194</v>
      </c>
      <c r="M97" s="33">
        <v>169.51783125543636</v>
      </c>
      <c r="N97" s="33">
        <f>M97/M94*100</f>
        <v>1.6139943945104862</v>
      </c>
      <c r="O97" s="33">
        <f>N97*O94/100</f>
        <v>167</v>
      </c>
    </row>
    <row r="98" spans="1:17" s="8" customFormat="1" hidden="1" x14ac:dyDescent="0.3">
      <c r="A98" s="28"/>
      <c r="B98" s="1" t="s">
        <v>28</v>
      </c>
      <c r="C98" s="28"/>
      <c r="D98" s="4">
        <v>301.47781965787186</v>
      </c>
      <c r="E98" s="4">
        <f>D98*E108/100</f>
        <v>306.67323861988984</v>
      </c>
      <c r="F98" s="4"/>
      <c r="G98" s="4">
        <f>E98*G108/100</f>
        <v>299.55465352276019</v>
      </c>
      <c r="H98" s="4">
        <f t="shared" ref="H98:J98" si="65">G98*H108/100</f>
        <v>298.77964627428236</v>
      </c>
      <c r="I98" s="4">
        <f t="shared" si="65"/>
        <v>297.51667149898515</v>
      </c>
      <c r="J98" s="4">
        <f t="shared" si="65"/>
        <v>296.16758480719045</v>
      </c>
      <c r="M98" s="33">
        <v>301.47781965787186</v>
      </c>
      <c r="N98" s="33">
        <f>M98/M94*100</f>
        <v>2.8703972165845175</v>
      </c>
      <c r="O98" s="33">
        <f>N98*O94/100</f>
        <v>297.00000000000006</v>
      </c>
    </row>
    <row r="99" spans="1:17" s="8" customFormat="1" hidden="1" x14ac:dyDescent="0.3">
      <c r="A99" s="28"/>
      <c r="B99" s="1" t="s">
        <v>29</v>
      </c>
      <c r="C99" s="28"/>
      <c r="D99" s="4">
        <v>629.34763699623079</v>
      </c>
      <c r="E99" s="4">
        <f>D99*E108/100</f>
        <v>640.19329274185748</v>
      </c>
      <c r="F99" s="4"/>
      <c r="G99" s="4">
        <f>E99*G108/100</f>
        <v>625.33294674784952</v>
      </c>
      <c r="H99" s="4">
        <f t="shared" ref="H99:J99" si="66">G99*H108/100</f>
        <v>623.71508649850182</v>
      </c>
      <c r="I99" s="4">
        <f t="shared" si="66"/>
        <v>621.07857349956498</v>
      </c>
      <c r="J99" s="4">
        <f t="shared" si="66"/>
        <v>618.26229825070061</v>
      </c>
      <c r="M99" s="33">
        <v>629.34763699623079</v>
      </c>
      <c r="N99" s="33">
        <f>M99/M94*100</f>
        <v>5.9920749975838401</v>
      </c>
      <c r="O99" s="33">
        <f>N99*O94/100</f>
        <v>619.99999999999989</v>
      </c>
    </row>
    <row r="100" spans="1:17" s="8" customFormat="1" hidden="1" x14ac:dyDescent="0.3">
      <c r="A100" s="28"/>
      <c r="B100" s="1" t="s">
        <v>30</v>
      </c>
      <c r="C100" s="28"/>
      <c r="D100" s="4">
        <v>155.30675558132793</v>
      </c>
      <c r="E100" s="4">
        <f>D100*E108/100</f>
        <v>157.98318353145839</v>
      </c>
      <c r="F100" s="4"/>
      <c r="G100" s="4">
        <f>E100*G108/100</f>
        <v>154.31603363293706</v>
      </c>
      <c r="H100" s="4">
        <f t="shared" ref="H100:J100" si="67">G100*H108/100</f>
        <v>153.9167874746303</v>
      </c>
      <c r="I100" s="4">
        <f t="shared" si="67"/>
        <v>153.2661641055378</v>
      </c>
      <c r="J100" s="4">
        <f t="shared" si="67"/>
        <v>152.57118005218902</v>
      </c>
      <c r="M100" s="33">
        <v>155.30675558132793</v>
      </c>
      <c r="N100" s="33">
        <f>M100/M94*100</f>
        <v>1.478689475210206</v>
      </c>
      <c r="O100" s="33">
        <f>N100*O94/100</f>
        <v>153.00000000000003</v>
      </c>
    </row>
    <row r="101" spans="1:17" s="8" customFormat="1" hidden="1" x14ac:dyDescent="0.3">
      <c r="A101" s="28"/>
      <c r="B101" s="1" t="s">
        <v>31</v>
      </c>
      <c r="C101" s="28"/>
      <c r="D101" s="4">
        <v>446.63380690055084</v>
      </c>
      <c r="E101" s="4">
        <f>D101*E108/100</f>
        <v>454.33072388131819</v>
      </c>
      <c r="F101" s="4"/>
      <c r="G101" s="4">
        <f>E101*G108/100</f>
        <v>443.78467188557056</v>
      </c>
      <c r="H101" s="4">
        <f t="shared" ref="H101:J101" si="68">G101*H108/100</f>
        <v>442.63651299893672</v>
      </c>
      <c r="I101" s="4">
        <f t="shared" si="68"/>
        <v>440.7654392577557</v>
      </c>
      <c r="J101" s="4">
        <f t="shared" si="68"/>
        <v>438.76679230694867</v>
      </c>
      <c r="M101" s="33">
        <v>446.63380690055084</v>
      </c>
      <c r="N101" s="33">
        <f>M101/M94*100</f>
        <v>4.2524403208659507</v>
      </c>
      <c r="O101" s="33">
        <f>N101*O94/100</f>
        <v>439.99999999999994</v>
      </c>
    </row>
    <row r="102" spans="1:17" s="8" customFormat="1" hidden="1" x14ac:dyDescent="0.3">
      <c r="A102" s="28"/>
      <c r="B102" s="1" t="s">
        <v>32</v>
      </c>
      <c r="C102" s="28"/>
      <c r="D102" s="4">
        <v>651.67932734125827</v>
      </c>
      <c r="E102" s="4">
        <f>D102*E108/100</f>
        <v>662.90982893592331</v>
      </c>
      <c r="F102" s="4"/>
      <c r="G102" s="4">
        <f>E102*G108/100</f>
        <v>647.52218034212797</v>
      </c>
      <c r="H102" s="4">
        <f t="shared" ref="H102:J102" si="69">G102*H108/100</f>
        <v>645.84691214844861</v>
      </c>
      <c r="I102" s="4">
        <f t="shared" si="69"/>
        <v>643.11684546245272</v>
      </c>
      <c r="J102" s="4">
        <f t="shared" si="69"/>
        <v>640.20063786604794</v>
      </c>
      <c r="M102" s="33">
        <v>651.67932734125827</v>
      </c>
      <c r="N102" s="33">
        <f>M102/M94*100</f>
        <v>6.204697013627138</v>
      </c>
      <c r="O102" s="33">
        <f>N102*O94/100</f>
        <v>642</v>
      </c>
    </row>
    <row r="103" spans="1:17" s="8" customFormat="1" hidden="1" x14ac:dyDescent="0.3">
      <c r="A103" s="28"/>
      <c r="B103" s="1" t="s">
        <v>33</v>
      </c>
      <c r="C103" s="28"/>
      <c r="D103" s="4">
        <v>920.67468831545364</v>
      </c>
      <c r="E103" s="4">
        <f>D103*E108/100</f>
        <v>936.54083309171722</v>
      </c>
      <c r="F103" s="4"/>
      <c r="G103" s="4">
        <f>E103*G108/100</f>
        <v>914.80158500048287</v>
      </c>
      <c r="H103" s="4">
        <f t="shared" ref="H103:J103" si="70">G103*H108/100</f>
        <v>912.43481202280816</v>
      </c>
      <c r="I103" s="4">
        <f t="shared" si="70"/>
        <v>908.57784865178269</v>
      </c>
      <c r="J103" s="4">
        <f t="shared" si="70"/>
        <v>904.45791050546018</v>
      </c>
      <c r="M103" s="33">
        <v>920.67468831545364</v>
      </c>
      <c r="N103" s="33">
        <f>M103/M94*100</f>
        <v>8.7658258432395861</v>
      </c>
      <c r="O103" s="33">
        <f>N103*O94/100</f>
        <v>907</v>
      </c>
    </row>
    <row r="104" spans="1:17" s="8" customFormat="1" hidden="1" x14ac:dyDescent="0.3">
      <c r="A104" s="28"/>
      <c r="B104" s="1" t="s">
        <v>34</v>
      </c>
      <c r="C104" s="28"/>
      <c r="D104" s="4">
        <v>1057.7100608872136</v>
      </c>
      <c r="E104" s="4">
        <f>D104*E108/100</f>
        <v>1075.9377597371217</v>
      </c>
      <c r="F104" s="4"/>
      <c r="G104" s="4">
        <f>E104*G108/100</f>
        <v>1050.9627911471921</v>
      </c>
      <c r="H104" s="4">
        <f t="shared" ref="H104:J104" si="71">G104*H108/100</f>
        <v>1048.243742147482</v>
      </c>
      <c r="I104" s="4">
        <f t="shared" si="71"/>
        <v>1043.8126993331396</v>
      </c>
      <c r="J104" s="4">
        <f t="shared" si="71"/>
        <v>1039.0795399632741</v>
      </c>
      <c r="M104" s="33">
        <v>1057.7100608872136</v>
      </c>
      <c r="N104" s="33">
        <f>M104/M94*100</f>
        <v>10.070551850778003</v>
      </c>
      <c r="O104" s="33">
        <f>N104*O94/100</f>
        <v>1042</v>
      </c>
    </row>
    <row r="105" spans="1:17" s="8" customFormat="1" hidden="1" x14ac:dyDescent="0.3">
      <c r="A105" s="28"/>
      <c r="B105" s="1" t="s">
        <v>35</v>
      </c>
      <c r="C105" s="28"/>
      <c r="D105" s="4">
        <v>524.79472310814731</v>
      </c>
      <c r="E105" s="4">
        <f>D105*E108/100</f>
        <v>533.83860056054891</v>
      </c>
      <c r="F105" s="4"/>
      <c r="G105" s="4">
        <f>E105*G108/100</f>
        <v>521.44698946554547</v>
      </c>
      <c r="H105" s="4">
        <f t="shared" ref="H105:J105" si="72">G105*H108/100</f>
        <v>520.09790277375077</v>
      </c>
      <c r="I105" s="4">
        <f t="shared" si="72"/>
        <v>517.89939112786305</v>
      </c>
      <c r="J105" s="4">
        <f t="shared" si="72"/>
        <v>515.55098096066479</v>
      </c>
      <c r="M105" s="33">
        <v>524.79472310814731</v>
      </c>
      <c r="N105" s="33">
        <f>M105/M94*100</f>
        <v>4.9966173770174933</v>
      </c>
      <c r="O105" s="33">
        <f>N105*O94/100</f>
        <v>517</v>
      </c>
    </row>
    <row r="106" spans="1:17" s="8" customFormat="1" hidden="1" x14ac:dyDescent="0.3">
      <c r="A106" s="28"/>
      <c r="B106" s="1" t="s">
        <v>36</v>
      </c>
      <c r="C106" s="28"/>
      <c r="D106" s="4">
        <v>702.43316903450284</v>
      </c>
      <c r="E106" s="4">
        <f>D106*E108/100</f>
        <v>714.53832028607326</v>
      </c>
      <c r="F106" s="4"/>
      <c r="G106" s="4">
        <f>E106*G108/100</f>
        <v>697.95225669276113</v>
      </c>
      <c r="H106" s="4">
        <f t="shared" ref="H106:J106" si="73">G106*H108/100</f>
        <v>696.14651589832795</v>
      </c>
      <c r="I106" s="4">
        <f t="shared" si="73"/>
        <v>693.20382719628878</v>
      </c>
      <c r="J106" s="4">
        <f t="shared" si="73"/>
        <v>690.06050062820145</v>
      </c>
      <c r="M106" s="33">
        <v>702.43316903450284</v>
      </c>
      <c r="N106" s="33">
        <f>M106/M94*100</f>
        <v>6.6879288682709968</v>
      </c>
      <c r="O106" s="33">
        <f>N106*O94/100</f>
        <v>692</v>
      </c>
    </row>
    <row r="107" spans="1:17" s="8" customFormat="1" x14ac:dyDescent="0.3">
      <c r="A107" s="28"/>
      <c r="B107" s="1" t="s">
        <v>37</v>
      </c>
      <c r="C107" s="28" t="s">
        <v>1</v>
      </c>
      <c r="D107" s="4">
        <v>367.45781385908958</v>
      </c>
      <c r="E107" s="4">
        <f>D107*E108/100</f>
        <v>373.79027737508454</v>
      </c>
      <c r="F107" s="4"/>
      <c r="G107" s="4">
        <f>E107*G108/100</f>
        <v>365.11375277858309</v>
      </c>
      <c r="H107" s="4">
        <f t="shared" ref="H107:J107" si="74">G107*H108/100</f>
        <v>364.16913114912523</v>
      </c>
      <c r="I107" s="4">
        <f t="shared" si="74"/>
        <v>362.62974775297175</v>
      </c>
      <c r="J107" s="4">
        <f t="shared" si="74"/>
        <v>360.98540639798966</v>
      </c>
      <c r="M107" s="33">
        <v>367.45781385908958</v>
      </c>
      <c r="N107" s="33">
        <f>M107/M94*100</f>
        <v>3.4985986276215324</v>
      </c>
      <c r="O107" s="33">
        <f>N107*O94/100</f>
        <v>361.99999999999994</v>
      </c>
    </row>
    <row r="108" spans="1:17" s="8" customFormat="1" hidden="1" x14ac:dyDescent="0.3">
      <c r="A108" s="28"/>
      <c r="B108" s="6"/>
      <c r="C108" s="28"/>
      <c r="D108" s="2"/>
      <c r="E108" s="29">
        <f>E93/D93*100</f>
        <v>101.72331714748167</v>
      </c>
      <c r="F108" s="29"/>
      <c r="G108" s="29">
        <f>G93/E93*100</f>
        <v>97.67877199550729</v>
      </c>
      <c r="H108" s="29">
        <f t="shared" ref="H108:J108" si="75">H93/G93*100</f>
        <v>99.741280183978532</v>
      </c>
      <c r="I108" s="29">
        <f t="shared" si="75"/>
        <v>99.57728888461908</v>
      </c>
      <c r="J108" s="29">
        <f t="shared" si="75"/>
        <v>99.546550892426438</v>
      </c>
      <c r="N108" s="33"/>
    </row>
    <row r="109" spans="1:17" s="26" customFormat="1" ht="78" x14ac:dyDescent="0.3">
      <c r="A109" s="12" t="s">
        <v>8</v>
      </c>
      <c r="B109" s="5" t="s">
        <v>17</v>
      </c>
      <c r="C109" s="12"/>
      <c r="D109" s="12"/>
      <c r="E109" s="12"/>
      <c r="F109" s="12"/>
      <c r="G109" s="12"/>
      <c r="H109" s="12"/>
      <c r="I109" s="12"/>
      <c r="J109" s="12"/>
    </row>
    <row r="110" spans="1:17" hidden="1" x14ac:dyDescent="0.3">
      <c r="A110" s="13"/>
      <c r="B110" s="6" t="s">
        <v>2</v>
      </c>
      <c r="C110" s="13" t="s">
        <v>1</v>
      </c>
      <c r="D110" s="3">
        <v>4620</v>
      </c>
      <c r="E110" s="3">
        <v>4312</v>
      </c>
      <c r="F110" s="3"/>
      <c r="G110" s="3">
        <v>3930</v>
      </c>
      <c r="H110" s="3">
        <v>3896</v>
      </c>
      <c r="I110" s="3">
        <v>3850</v>
      </c>
      <c r="J110" s="3">
        <v>3805</v>
      </c>
      <c r="M110" s="7" t="s">
        <v>41</v>
      </c>
    </row>
    <row r="111" spans="1:17" s="8" customFormat="1" hidden="1" x14ac:dyDescent="0.3">
      <c r="A111" s="28"/>
      <c r="B111" s="6" t="s">
        <v>0</v>
      </c>
      <c r="C111" s="13" t="s">
        <v>1</v>
      </c>
      <c r="D111" s="2">
        <f>SUM(D112:D124)</f>
        <v>4620</v>
      </c>
      <c r="E111" s="4">
        <f t="shared" ref="E111:J111" si="76">SUM(E112:E124)</f>
        <v>4311.9999999999991</v>
      </c>
      <c r="F111" s="4"/>
      <c r="G111" s="4">
        <f t="shared" si="76"/>
        <v>3929.9999999999991</v>
      </c>
      <c r="H111" s="4">
        <f t="shared" si="76"/>
        <v>3895.9999999999995</v>
      </c>
      <c r="I111" s="4">
        <f t="shared" si="76"/>
        <v>3849.9999999999991</v>
      </c>
      <c r="J111" s="4">
        <f t="shared" si="76"/>
        <v>3805.0000000000005</v>
      </c>
      <c r="M111" s="7">
        <v>4885</v>
      </c>
      <c r="N111" s="33"/>
      <c r="O111" s="33">
        <v>4852</v>
      </c>
      <c r="P111" s="33"/>
      <c r="Q111" s="33"/>
    </row>
    <row r="112" spans="1:17" s="8" customFormat="1" hidden="1" x14ac:dyDescent="0.3">
      <c r="A112" s="28"/>
      <c r="B112" s="1" t="s">
        <v>25</v>
      </c>
      <c r="C112" s="28"/>
      <c r="D112" s="4">
        <v>1814.863973619126</v>
      </c>
      <c r="E112" s="4">
        <f t="shared" ref="E112:H112" si="77">D112*E125/100</f>
        <v>1693.8730420445177</v>
      </c>
      <c r="F112" s="4"/>
      <c r="G112" s="4">
        <f>E112*G125/100</f>
        <v>1543.8128606760097</v>
      </c>
      <c r="H112" s="4">
        <f t="shared" si="77"/>
        <v>1530.4567188788126</v>
      </c>
      <c r="I112" s="4">
        <f t="shared" ref="I112" si="78">H112*I125/100</f>
        <v>1512.3866446826048</v>
      </c>
      <c r="J112" s="4">
        <f t="shared" ref="J112" si="79">I112*J125/100</f>
        <v>1494.7093981863147</v>
      </c>
      <c r="M112" s="33">
        <v>1919.7260543949546</v>
      </c>
      <c r="N112" s="33">
        <f>M112/M111*100</f>
        <v>39.2983839180134</v>
      </c>
      <c r="O112" s="33">
        <f>N112*O111/100</f>
        <v>1906.7575877020101</v>
      </c>
      <c r="P112" s="33"/>
      <c r="Q112" s="33"/>
    </row>
    <row r="113" spans="1:17" s="8" customFormat="1" hidden="1" x14ac:dyDescent="0.3">
      <c r="A113" s="28"/>
      <c r="B113" s="1" t="s">
        <v>26</v>
      </c>
      <c r="C113" s="28"/>
      <c r="D113" s="4">
        <v>1473.9818631492169</v>
      </c>
      <c r="E113" s="4">
        <f t="shared" ref="E113:H113" si="80">D113*E125/100</f>
        <v>1375.7164056059357</v>
      </c>
      <c r="F113" s="4"/>
      <c r="G113" s="4">
        <f>E113*G125/100</f>
        <v>1253.8417147568014</v>
      </c>
      <c r="H113" s="4">
        <f t="shared" si="80"/>
        <v>1242.9942291838418</v>
      </c>
      <c r="I113" s="4">
        <f t="shared" ref="I113" si="81">H113*I125/100</f>
        <v>1228.318219291014</v>
      </c>
      <c r="J113" s="4">
        <f t="shared" ref="J113" si="82">I113*J125/100</f>
        <v>1213.9612530915088</v>
      </c>
      <c r="M113" s="33">
        <v>1558.6943240047301</v>
      </c>
      <c r="N113" s="33">
        <f>M113/M111*100</f>
        <v>31.907765076862439</v>
      </c>
      <c r="O113" s="33">
        <f>N113*O111/100</f>
        <v>1548.1647615293655</v>
      </c>
      <c r="P113" s="33"/>
      <c r="Q113" s="33"/>
    </row>
    <row r="114" spans="1:17" s="8" customFormat="1" hidden="1" x14ac:dyDescent="0.3">
      <c r="A114" s="28"/>
      <c r="B114" s="1" t="s">
        <v>27</v>
      </c>
      <c r="C114" s="28"/>
      <c r="D114" s="4">
        <v>26.661170651277821</v>
      </c>
      <c r="E114" s="4">
        <f t="shared" ref="E114:H114" si="83">D114*E125/100</f>
        <v>24.883759274525964</v>
      </c>
      <c r="F114" s="4"/>
      <c r="G114" s="4">
        <f>E114*G125/100</f>
        <v>22.679307502061</v>
      </c>
      <c r="H114" s="4">
        <f t="shared" si="83"/>
        <v>22.483099752679301</v>
      </c>
      <c r="I114" s="4">
        <f t="shared" ref="I114" si="84">H114*I125/100</f>
        <v>22.217642209398178</v>
      </c>
      <c r="J114" s="4">
        <f t="shared" ref="J114" si="85">I114*J125/100</f>
        <v>21.957955482275342</v>
      </c>
      <c r="M114" s="33">
        <v>27.919787150177378</v>
      </c>
      <c r="N114" s="33">
        <f>M114/M111*100</f>
        <v>0.57154119038234141</v>
      </c>
      <c r="O114" s="33">
        <f>N114*O111/100</f>
        <v>27.731178557351203</v>
      </c>
      <c r="P114" s="33"/>
      <c r="Q114" s="33"/>
    </row>
    <row r="115" spans="1:17" s="8" customFormat="1" hidden="1" x14ac:dyDescent="0.3">
      <c r="A115" s="28"/>
      <c r="B115" s="1" t="s">
        <v>28</v>
      </c>
      <c r="C115" s="28"/>
      <c r="D115" s="4">
        <v>194.24567188788126</v>
      </c>
      <c r="E115" s="4">
        <f t="shared" ref="E115:H115" si="86">D115*E125/100</f>
        <v>181.29596042868917</v>
      </c>
      <c r="F115" s="4"/>
      <c r="G115" s="4">
        <f>E115*G125/100</f>
        <v>165.23495465787303</v>
      </c>
      <c r="H115" s="4">
        <f t="shared" si="86"/>
        <v>163.80544105523492</v>
      </c>
      <c r="I115" s="4">
        <f t="shared" ref="I115" si="87">H115*I125/100</f>
        <v>161.87139323990104</v>
      </c>
      <c r="J115" s="4">
        <f t="shared" ref="J115" si="88">I115*J125/100</f>
        <v>159.97938994229182</v>
      </c>
      <c r="M115" s="33">
        <v>205.06602286164761</v>
      </c>
      <c r="N115" s="33">
        <f>M115/M111*100</f>
        <v>4.1978715017737489</v>
      </c>
      <c r="O115" s="33">
        <f>N115*O111/100</f>
        <v>203.6807252660623</v>
      </c>
      <c r="P115" s="33"/>
      <c r="Q115" s="33"/>
    </row>
    <row r="116" spans="1:17" s="8" customFormat="1" hidden="1" x14ac:dyDescent="0.3">
      <c r="A116" s="28"/>
      <c r="B116" s="1" t="s">
        <v>29</v>
      </c>
      <c r="C116" s="28"/>
      <c r="D116" s="4">
        <v>218.05028854080788</v>
      </c>
      <c r="E116" s="4">
        <f t="shared" ref="E116:H116" si="89">D116*E125/100</f>
        <v>203.51360263808735</v>
      </c>
      <c r="F116" s="4"/>
      <c r="G116" s="4">
        <f>E116*G125/100</f>
        <v>185.48433635614177</v>
      </c>
      <c r="H116" s="4">
        <f t="shared" si="89"/>
        <v>183.87963726298429</v>
      </c>
      <c r="I116" s="4">
        <f t="shared" ref="I116" si="90">H116*I125/100</f>
        <v>181.70857378400655</v>
      </c>
      <c r="J116" s="4">
        <f t="shared" ref="J116" si="91">I116*J125/100</f>
        <v>179.5847073371805</v>
      </c>
      <c r="M116" s="33">
        <v>230.09755616870319</v>
      </c>
      <c r="N116" s="33">
        <f>M116/M111*100</f>
        <v>4.7102877414268818</v>
      </c>
      <c r="O116" s="33">
        <f>N116*O111/100</f>
        <v>228.5431612140323</v>
      </c>
      <c r="P116" s="33"/>
      <c r="Q116" s="33"/>
    </row>
    <row r="117" spans="1:17" s="8" customFormat="1" hidden="1" x14ac:dyDescent="0.3">
      <c r="A117" s="28"/>
      <c r="B117" s="1" t="s">
        <v>30</v>
      </c>
      <c r="C117" s="28"/>
      <c r="D117" s="4">
        <v>99.027205276174755</v>
      </c>
      <c r="E117" s="4">
        <f t="shared" ref="E117:H117" si="92">D117*E125/100</f>
        <v>92.425391591096428</v>
      </c>
      <c r="F117" s="4"/>
      <c r="G117" s="4">
        <f>E117*G125/100</f>
        <v>84.237427864797993</v>
      </c>
      <c r="H117" s="4">
        <f t="shared" si="92"/>
        <v>83.508656224237399</v>
      </c>
      <c r="I117" s="4">
        <f t="shared" ref="I117" si="93">H117*I125/100</f>
        <v>82.522671063478938</v>
      </c>
      <c r="J117" s="4">
        <f t="shared" ref="J117" si="94">I117*J125/100</f>
        <v>81.558120362736986</v>
      </c>
      <c r="M117" s="33">
        <v>104.9398896334253</v>
      </c>
      <c r="N117" s="33">
        <f>M117/M111*100</f>
        <v>2.1482065431612138</v>
      </c>
      <c r="O117" s="33">
        <f>N117*O111/100</f>
        <v>104.2309814741821</v>
      </c>
      <c r="P117" s="33"/>
      <c r="Q117" s="33"/>
    </row>
    <row r="118" spans="1:17" s="8" customFormat="1" hidden="1" x14ac:dyDescent="0.3">
      <c r="A118" s="28"/>
      <c r="B118" s="1" t="s">
        <v>31</v>
      </c>
      <c r="C118" s="28"/>
      <c r="D118" s="4">
        <v>99.027205276174755</v>
      </c>
      <c r="E118" s="4">
        <f t="shared" ref="E118:H118" si="95">D118*E125/100</f>
        <v>92.425391591096428</v>
      </c>
      <c r="F118" s="4"/>
      <c r="G118" s="4">
        <f>E118*G125/100</f>
        <v>84.237427864797993</v>
      </c>
      <c r="H118" s="4">
        <f t="shared" si="95"/>
        <v>83.508656224237399</v>
      </c>
      <c r="I118" s="4">
        <f t="shared" ref="I118" si="96">H118*I125/100</f>
        <v>82.522671063478938</v>
      </c>
      <c r="J118" s="4">
        <f t="shared" ref="J118" si="97">I118*J125/100</f>
        <v>81.558120362736986</v>
      </c>
      <c r="M118" s="33">
        <v>104.9398896334253</v>
      </c>
      <c r="N118" s="33">
        <f>M118/M111*100</f>
        <v>2.1482065431612138</v>
      </c>
      <c r="O118" s="33">
        <f>N118*O111/100</f>
        <v>104.2309814741821</v>
      </c>
      <c r="P118" s="33"/>
      <c r="Q118" s="33"/>
    </row>
    <row r="119" spans="1:17" s="8" customFormat="1" hidden="1" x14ac:dyDescent="0.3">
      <c r="A119" s="28"/>
      <c r="B119" s="1" t="s">
        <v>32</v>
      </c>
      <c r="C119" s="28"/>
      <c r="D119" s="4">
        <v>182.81945589447648</v>
      </c>
      <c r="E119" s="4">
        <f t="shared" ref="E119:H119" si="98">D119*E125/100</f>
        <v>170.63149216817806</v>
      </c>
      <c r="F119" s="4"/>
      <c r="G119" s="4">
        <f>E119*G125/100</f>
        <v>155.51525144270403</v>
      </c>
      <c r="H119" s="4">
        <f t="shared" si="98"/>
        <v>154.16982687551524</v>
      </c>
      <c r="I119" s="4">
        <f t="shared" ref="I119" si="99">H119*I125/100</f>
        <v>152.34954657873041</v>
      </c>
      <c r="J119" s="4">
        <f t="shared" ref="J119" si="100">I119*J125/100</f>
        <v>150.56883759274527</v>
      </c>
      <c r="M119" s="33">
        <v>193.51300748916046</v>
      </c>
      <c r="N119" s="33">
        <f>M119/M111*100</f>
        <v>3.9613716988569183</v>
      </c>
      <c r="O119" s="33">
        <f>N119*O111/100</f>
        <v>192.20575482853769</v>
      </c>
      <c r="P119" s="33"/>
      <c r="Q119" s="33"/>
    </row>
    <row r="120" spans="1:17" s="8" customFormat="1" hidden="1" x14ac:dyDescent="0.3">
      <c r="A120" s="28"/>
      <c r="B120" s="1" t="s">
        <v>33</v>
      </c>
      <c r="C120" s="28"/>
      <c r="D120" s="4">
        <v>110.45342126957954</v>
      </c>
      <c r="E120" s="4">
        <f t="shared" ref="E120:H120" si="101">D120*E125/100</f>
        <v>103.08985985160756</v>
      </c>
      <c r="F120" s="4"/>
      <c r="G120" s="4">
        <f>E120*G125/100</f>
        <v>93.957131079966999</v>
      </c>
      <c r="H120" s="4">
        <f t="shared" si="101"/>
        <v>93.144270403957108</v>
      </c>
      <c r="I120" s="4">
        <f t="shared" ref="I120" si="102">H120*I125/100</f>
        <v>92.044517724649594</v>
      </c>
      <c r="J120" s="4">
        <f t="shared" ref="J120" si="103">I120*J125/100</f>
        <v>90.968672712283563</v>
      </c>
      <c r="M120" s="33">
        <v>116.4929050059125</v>
      </c>
      <c r="N120" s="33">
        <f>M120/M111*100</f>
        <v>2.3847063460780449</v>
      </c>
      <c r="O120" s="33">
        <f>N120*O111/100</f>
        <v>115.70595191170675</v>
      </c>
      <c r="P120" s="33"/>
      <c r="Q120" s="33"/>
    </row>
    <row r="121" spans="1:17" s="8" customFormat="1" hidden="1" x14ac:dyDescent="0.3">
      <c r="A121" s="28"/>
      <c r="B121" s="1" t="s">
        <v>34</v>
      </c>
      <c r="C121" s="28"/>
      <c r="D121" s="4">
        <v>169.4888705688376</v>
      </c>
      <c r="E121" s="4">
        <f t="shared" ref="E121:H121" si="104">D121*E125/100</f>
        <v>158.1896125309151</v>
      </c>
      <c r="F121" s="4"/>
      <c r="G121" s="4">
        <f>E121*G125/100</f>
        <v>144.17559769167354</v>
      </c>
      <c r="H121" s="4">
        <f t="shared" si="104"/>
        <v>142.92827699917561</v>
      </c>
      <c r="I121" s="4">
        <f t="shared" ref="I121" si="105">H121*I125/100</f>
        <v>141.24072547403134</v>
      </c>
      <c r="J121" s="4">
        <f t="shared" ref="J121" si="106">I121*J125/100</f>
        <v>139.5898598516076</v>
      </c>
      <c r="M121" s="33">
        <v>179.07173827355146</v>
      </c>
      <c r="N121" s="33">
        <f>M121/M111*100</f>
        <v>3.6657469452108793</v>
      </c>
      <c r="O121" s="33">
        <f>N121*O111/100</f>
        <v>177.86204178163186</v>
      </c>
      <c r="P121" s="33"/>
      <c r="Q121" s="33"/>
    </row>
    <row r="122" spans="1:17" s="8" customFormat="1" hidden="1" x14ac:dyDescent="0.3">
      <c r="A122" s="28"/>
      <c r="B122" s="1" t="s">
        <v>35</v>
      </c>
      <c r="C122" s="28"/>
      <c r="D122" s="4">
        <v>72.36603462489694</v>
      </c>
      <c r="E122" s="4">
        <f t="shared" ref="E122:H122" si="107">D122*E125/100</f>
        <v>67.541632316570471</v>
      </c>
      <c r="F122" s="4"/>
      <c r="G122" s="4">
        <f>E122*G125/100</f>
        <v>61.558120362737</v>
      </c>
      <c r="H122" s="4">
        <f t="shared" si="107"/>
        <v>61.025556471558104</v>
      </c>
      <c r="I122" s="4">
        <f t="shared" ref="I122" si="108">H122*I125/100</f>
        <v>60.305028854080774</v>
      </c>
      <c r="J122" s="4">
        <f t="shared" ref="J122" si="109">I122*J125/100</f>
        <v>59.600164880461655</v>
      </c>
      <c r="M122" s="33">
        <v>76.057351202207343</v>
      </c>
      <c r="N122" s="33">
        <f>M122/M111*100</f>
        <v>1.5569570358691369</v>
      </c>
      <c r="O122" s="33">
        <f>N122*O111/100</f>
        <v>75.54355538037052</v>
      </c>
      <c r="P122" s="33"/>
      <c r="Q122" s="33"/>
    </row>
    <row r="123" spans="1:17" s="8" customFormat="1" hidden="1" x14ac:dyDescent="0.3">
      <c r="A123" s="28"/>
      <c r="B123" s="1" t="s">
        <v>36</v>
      </c>
      <c r="C123" s="28"/>
      <c r="D123" s="4">
        <v>106.64468260511129</v>
      </c>
      <c r="E123" s="4">
        <f t="shared" ref="E123:H123" si="110">D123*E125/100</f>
        <v>99.535037098103857</v>
      </c>
      <c r="F123" s="4"/>
      <c r="G123" s="4">
        <f>E123*G125/100</f>
        <v>90.717230008244002</v>
      </c>
      <c r="H123" s="4">
        <f t="shared" si="110"/>
        <v>89.932399010717205</v>
      </c>
      <c r="I123" s="4">
        <f t="shared" ref="I123" si="111">H123*I125/100</f>
        <v>88.870568837592714</v>
      </c>
      <c r="J123" s="4">
        <f t="shared" ref="J123" si="112">I123*J125/100</f>
        <v>87.831821929101366</v>
      </c>
      <c r="M123" s="33">
        <v>112.64189988175011</v>
      </c>
      <c r="N123" s="33">
        <f>M123/M111*100</f>
        <v>2.3058730784391015</v>
      </c>
      <c r="O123" s="33">
        <f>N123*O111/100</f>
        <v>111.88096176586521</v>
      </c>
      <c r="P123" s="33"/>
      <c r="Q123" s="33"/>
    </row>
    <row r="124" spans="1:17" s="8" customFormat="1" x14ac:dyDescent="0.3">
      <c r="A124" s="28"/>
      <c r="B124" s="1" t="s">
        <v>37</v>
      </c>
      <c r="C124" s="28" t="s">
        <v>1</v>
      </c>
      <c r="D124" s="4">
        <v>52.37015663643858</v>
      </c>
      <c r="E124" s="4">
        <f t="shared" ref="E124:H124" si="113">D124*E125/100</f>
        <v>48.878812860676007</v>
      </c>
      <c r="F124" s="4"/>
      <c r="G124" s="4">
        <f>E124*G125/100</f>
        <v>44.548639736191262</v>
      </c>
      <c r="H124" s="4">
        <f t="shared" si="113"/>
        <v>44.163231657048634</v>
      </c>
      <c r="I124" s="4">
        <f t="shared" ref="I124" si="114">H124*I125/100</f>
        <v>43.641797197032147</v>
      </c>
      <c r="J124" s="4">
        <f t="shared" ref="J124" si="115">I124*J125/100</f>
        <v>43.131698268755152</v>
      </c>
      <c r="M124" s="33">
        <v>55.839574300354755</v>
      </c>
      <c r="N124" s="33">
        <f>M124/M111*100</f>
        <v>1.1430823807646828</v>
      </c>
      <c r="O124" s="33">
        <f>N124*O111/100</f>
        <v>55.462357114702407</v>
      </c>
      <c r="P124" s="33"/>
      <c r="Q124" s="33"/>
    </row>
    <row r="125" spans="1:17" s="8" customFormat="1" hidden="1" x14ac:dyDescent="0.3">
      <c r="A125" s="28"/>
      <c r="B125" s="6"/>
      <c r="C125" s="28"/>
      <c r="D125" s="2"/>
      <c r="E125" s="29">
        <f>E110/D110*100</f>
        <v>93.333333333333329</v>
      </c>
      <c r="F125" s="29"/>
      <c r="G125" s="29">
        <f>G110/E110*100</f>
        <v>91.14100185528757</v>
      </c>
      <c r="H125" s="29">
        <f t="shared" ref="H125:J125" si="116">H110/G110*100</f>
        <v>99.13486005089058</v>
      </c>
      <c r="I125" s="29">
        <f t="shared" si="116"/>
        <v>98.819301848049278</v>
      </c>
      <c r="J125" s="29">
        <f t="shared" si="116"/>
        <v>98.831168831168839</v>
      </c>
    </row>
    <row r="126" spans="1:17" s="26" customFormat="1" x14ac:dyDescent="0.3">
      <c r="A126" s="12" t="s">
        <v>9</v>
      </c>
      <c r="B126" s="5" t="s">
        <v>38</v>
      </c>
      <c r="C126" s="12"/>
      <c r="D126" s="12"/>
      <c r="E126" s="11"/>
      <c r="F126" s="11"/>
      <c r="G126" s="11"/>
      <c r="H126" s="11"/>
      <c r="I126" s="11"/>
      <c r="J126" s="11"/>
    </row>
    <row r="127" spans="1:17" hidden="1" x14ac:dyDescent="0.3">
      <c r="A127" s="13"/>
      <c r="B127" s="6" t="s">
        <v>2</v>
      </c>
      <c r="C127" s="28" t="s">
        <v>14</v>
      </c>
      <c r="D127" s="41">
        <v>1301009.45</v>
      </c>
      <c r="E127" s="42">
        <v>1403334.34</v>
      </c>
      <c r="F127" s="42"/>
      <c r="G127" s="43">
        <v>1343567.61</v>
      </c>
      <c r="H127" s="42">
        <v>1430899.5</v>
      </c>
      <c r="I127" s="42">
        <v>1520700.19</v>
      </c>
      <c r="J127" s="42">
        <v>1601297.33</v>
      </c>
    </row>
    <row r="128" spans="1:17" s="8" customFormat="1" hidden="1" x14ac:dyDescent="0.3">
      <c r="A128" s="28"/>
      <c r="B128" s="6" t="s">
        <v>0</v>
      </c>
      <c r="C128" s="28" t="s">
        <v>14</v>
      </c>
      <c r="D128" s="44">
        <f t="shared" ref="D128:J128" si="117">SUM(D129:D141)</f>
        <v>1315298.2399999998</v>
      </c>
      <c r="E128" s="44">
        <f>SUM(E129:E141)</f>
        <v>1403334.3399999999</v>
      </c>
      <c r="F128" s="44"/>
      <c r="G128" s="45">
        <f t="shared" si="117"/>
        <v>1343567.6055303102</v>
      </c>
      <c r="H128" s="44">
        <f t="shared" si="117"/>
        <v>1430899.4952397801</v>
      </c>
      <c r="I128" s="44">
        <f t="shared" si="117"/>
        <v>1520700.1849410373</v>
      </c>
      <c r="J128" s="44">
        <f t="shared" si="117"/>
        <v>1601297.324672912</v>
      </c>
      <c r="L128" s="38"/>
      <c r="O128" s="38"/>
      <c r="P128" s="38"/>
      <c r="Q128" s="38"/>
    </row>
    <row r="129" spans="1:17" s="8" customFormat="1" hidden="1" x14ac:dyDescent="0.3">
      <c r="A129" s="28"/>
      <c r="B129" s="1" t="s">
        <v>25</v>
      </c>
      <c r="C129" s="28"/>
      <c r="D129" s="44">
        <v>397172.00199999998</v>
      </c>
      <c r="E129" s="46">
        <v>405312.34299999999</v>
      </c>
      <c r="F129" s="46"/>
      <c r="G129" s="47">
        <f>E129*112.699/100</f>
        <v>456782.95743757003</v>
      </c>
      <c r="H129" s="44">
        <f>G129*$H$142/100</f>
        <v>486473.84809011599</v>
      </c>
      <c r="I129" s="44">
        <f>H129*$I$142/100</f>
        <v>517004.07556272851</v>
      </c>
      <c r="J129" s="44">
        <f>I129*$J$142/100</f>
        <v>544405.30174308422</v>
      </c>
      <c r="L129" s="38"/>
      <c r="O129" s="38"/>
      <c r="P129" s="38"/>
      <c r="Q129" s="38"/>
    </row>
    <row r="130" spans="1:17" s="8" customFormat="1" hidden="1" x14ac:dyDescent="0.3">
      <c r="A130" s="28"/>
      <c r="B130" s="1" t="s">
        <v>26</v>
      </c>
      <c r="C130" s="28"/>
      <c r="D130" s="44">
        <v>513142.37400000001</v>
      </c>
      <c r="E130" s="46">
        <v>579041.78</v>
      </c>
      <c r="F130" s="46"/>
      <c r="G130" s="47">
        <f>E130*74.9833/100-3305.14</f>
        <v>430879.49502273998</v>
      </c>
      <c r="H130" s="44">
        <f t="shared" ref="H130:H141" si="118">G130*$H$142/100</f>
        <v>458886.66070797219</v>
      </c>
      <c r="I130" s="44">
        <f t="shared" ref="I130:I141" si="119">H130*$I$142/100</f>
        <v>487685.56570680102</v>
      </c>
      <c r="J130" s="44">
        <f t="shared" ref="J130:J141" si="120">I130*$J$142/100</f>
        <v>513532.91028775374</v>
      </c>
      <c r="L130" s="38"/>
      <c r="O130" s="38"/>
      <c r="P130" s="38"/>
      <c r="Q130" s="38"/>
    </row>
    <row r="131" spans="1:17" s="8" customFormat="1" hidden="1" x14ac:dyDescent="0.3">
      <c r="A131" s="28"/>
      <c r="B131" s="1" t="s">
        <v>27</v>
      </c>
      <c r="C131" s="28"/>
      <c r="D131" s="44">
        <v>8893.2430000000004</v>
      </c>
      <c r="E131" s="46">
        <v>9833.7099999999991</v>
      </c>
      <c r="F131" s="46"/>
      <c r="G131" s="47">
        <f>E131*112/100</f>
        <v>11013.7552</v>
      </c>
      <c r="H131" s="44">
        <f t="shared" si="118"/>
        <v>11729.649249882112</v>
      </c>
      <c r="I131" s="44">
        <f t="shared" si="119"/>
        <v>12465.781029994827</v>
      </c>
      <c r="J131" s="44">
        <f t="shared" si="120"/>
        <v>13126.467669932603</v>
      </c>
      <c r="L131" s="38"/>
      <c r="O131" s="38"/>
      <c r="P131" s="38"/>
      <c r="Q131" s="38"/>
    </row>
    <row r="132" spans="1:17" s="8" customFormat="1" hidden="1" x14ac:dyDescent="0.3">
      <c r="A132" s="28"/>
      <c r="B132" s="1" t="s">
        <v>28</v>
      </c>
      <c r="C132" s="28"/>
      <c r="D132" s="44">
        <v>59615.523999999998</v>
      </c>
      <c r="E132" s="46">
        <v>57149.296000000002</v>
      </c>
      <c r="F132" s="46"/>
      <c r="G132" s="47">
        <f>E132*88/100</f>
        <v>50291.380480000007</v>
      </c>
      <c r="H132" s="44">
        <f t="shared" si="118"/>
        <v>53560.320037144811</v>
      </c>
      <c r="I132" s="44">
        <f t="shared" si="119"/>
        <v>56921.669800672178</v>
      </c>
      <c r="J132" s="44">
        <f t="shared" si="120"/>
        <v>59938.519420424345</v>
      </c>
      <c r="L132" s="38"/>
      <c r="O132" s="38"/>
      <c r="P132" s="38"/>
      <c r="Q132" s="38"/>
    </row>
    <row r="133" spans="1:17" s="8" customFormat="1" hidden="1" x14ac:dyDescent="0.3">
      <c r="A133" s="28"/>
      <c r="B133" s="1" t="s">
        <v>29</v>
      </c>
      <c r="C133" s="28"/>
      <c r="D133" s="44">
        <v>89126.335999999996</v>
      </c>
      <c r="E133" s="46">
        <v>97162.304999999993</v>
      </c>
      <c r="F133" s="46"/>
      <c r="G133" s="47">
        <f>E133*125/100</f>
        <v>121452.88125000001</v>
      </c>
      <c r="H133" s="44">
        <f t="shared" si="118"/>
        <v>129347.3181109095</v>
      </c>
      <c r="I133" s="44">
        <f t="shared" si="119"/>
        <v>137464.92414544174</v>
      </c>
      <c r="J133" s="44">
        <f t="shared" si="120"/>
        <v>144750.56783069673</v>
      </c>
      <c r="L133" s="38"/>
      <c r="O133" s="38"/>
      <c r="P133" s="38"/>
      <c r="Q133" s="38"/>
    </row>
    <row r="134" spans="1:17" s="8" customFormat="1" hidden="1" x14ac:dyDescent="0.3">
      <c r="A134" s="28"/>
      <c r="B134" s="1" t="s">
        <v>30</v>
      </c>
      <c r="C134" s="28"/>
      <c r="D134" s="44">
        <v>19544</v>
      </c>
      <c r="E134" s="46">
        <v>19934.723000000002</v>
      </c>
      <c r="F134" s="46"/>
      <c r="G134" s="47">
        <f>E134*103/100</f>
        <v>20532.764690000004</v>
      </c>
      <c r="H134" s="44">
        <f t="shared" si="118"/>
        <v>21867.394323787441</v>
      </c>
      <c r="I134" s="44">
        <f t="shared" si="119"/>
        <v>23239.752828894329</v>
      </c>
      <c r="J134" s="44">
        <f t="shared" si="120"/>
        <v>24471.460186224111</v>
      </c>
      <c r="L134" s="38"/>
      <c r="O134" s="38"/>
      <c r="P134" s="38"/>
      <c r="Q134" s="38"/>
    </row>
    <row r="135" spans="1:17" s="8" customFormat="1" hidden="1" x14ac:dyDescent="0.3">
      <c r="A135" s="28"/>
      <c r="B135" s="1" t="s">
        <v>31</v>
      </c>
      <c r="C135" s="28"/>
      <c r="D135" s="44">
        <v>18155.3</v>
      </c>
      <c r="E135" s="46">
        <v>17944.132000000001</v>
      </c>
      <c r="F135" s="46"/>
      <c r="G135" s="47">
        <f>E135*110/100</f>
        <v>19738.545200000004</v>
      </c>
      <c r="H135" s="44">
        <f t="shared" si="118"/>
        <v>21021.550569686187</v>
      </c>
      <c r="I135" s="44">
        <f t="shared" si="119"/>
        <v>22340.825435620314</v>
      </c>
      <c r="J135" s="44">
        <f t="shared" si="120"/>
        <v>23524.889623414128</v>
      </c>
      <c r="L135" s="38"/>
      <c r="O135" s="38"/>
      <c r="P135" s="38"/>
      <c r="Q135" s="38"/>
    </row>
    <row r="136" spans="1:17" s="8" customFormat="1" hidden="1" x14ac:dyDescent="0.3">
      <c r="A136" s="28"/>
      <c r="B136" s="1" t="s">
        <v>32</v>
      </c>
      <c r="C136" s="28"/>
      <c r="D136" s="44">
        <v>82491</v>
      </c>
      <c r="E136" s="46">
        <v>80841.475999999995</v>
      </c>
      <c r="F136" s="46"/>
      <c r="G136" s="47">
        <f>E136*110/100</f>
        <v>88925.623599999992</v>
      </c>
      <c r="H136" s="44">
        <f t="shared" si="118"/>
        <v>94705.788826234188</v>
      </c>
      <c r="I136" s="44">
        <f t="shared" si="119"/>
        <v>100649.35452290968</v>
      </c>
      <c r="J136" s="44">
        <f t="shared" si="120"/>
        <v>105983.77229357662</v>
      </c>
      <c r="L136" s="38"/>
      <c r="O136" s="38"/>
      <c r="P136" s="38"/>
      <c r="Q136" s="38"/>
    </row>
    <row r="137" spans="1:17" s="8" customFormat="1" hidden="1" x14ac:dyDescent="0.3">
      <c r="A137" s="28"/>
      <c r="B137" s="1" t="s">
        <v>33</v>
      </c>
      <c r="C137" s="28"/>
      <c r="D137" s="44">
        <v>26375.599999999999</v>
      </c>
      <c r="E137" s="46">
        <v>32901.732000000004</v>
      </c>
      <c r="F137" s="46"/>
      <c r="G137" s="47">
        <f>E137*110/100</f>
        <v>36191.905200000008</v>
      </c>
      <c r="H137" s="44">
        <f t="shared" si="118"/>
        <v>38544.378912742184</v>
      </c>
      <c r="I137" s="44">
        <f t="shared" si="119"/>
        <v>40963.35510358277</v>
      </c>
      <c r="J137" s="44">
        <f t="shared" si="120"/>
        <v>43134.413730302069</v>
      </c>
      <c r="L137" s="38"/>
      <c r="O137" s="38"/>
      <c r="P137" s="38"/>
      <c r="Q137" s="38"/>
    </row>
    <row r="138" spans="1:17" s="8" customFormat="1" hidden="1" x14ac:dyDescent="0.3">
      <c r="A138" s="28"/>
      <c r="B138" s="1" t="s">
        <v>34</v>
      </c>
      <c r="C138" s="28"/>
      <c r="D138" s="44">
        <v>36937</v>
      </c>
      <c r="E138" s="46">
        <v>38064.294999999998</v>
      </c>
      <c r="F138" s="46"/>
      <c r="G138" s="47">
        <f>E138*99/100</f>
        <v>37683.652049999997</v>
      </c>
      <c r="H138" s="44">
        <f t="shared" si="118"/>
        <v>40133.089302829329</v>
      </c>
      <c r="I138" s="44">
        <f t="shared" si="119"/>
        <v>42651.770112505816</v>
      </c>
      <c r="J138" s="44">
        <f t="shared" si="120"/>
        <v>44912.314767928954</v>
      </c>
      <c r="L138" s="38"/>
      <c r="O138" s="38"/>
      <c r="P138" s="38"/>
      <c r="Q138" s="38"/>
    </row>
    <row r="139" spans="1:17" s="8" customFormat="1" hidden="1" x14ac:dyDescent="0.3">
      <c r="A139" s="28"/>
      <c r="B139" s="1" t="s">
        <v>35</v>
      </c>
      <c r="C139" s="28"/>
      <c r="D139" s="44">
        <v>14965.433999999999</v>
      </c>
      <c r="E139" s="46">
        <v>16482.685000000001</v>
      </c>
      <c r="F139" s="46"/>
      <c r="G139" s="47">
        <f>E139*105/100</f>
        <v>17306.81925</v>
      </c>
      <c r="H139" s="44">
        <f t="shared" si="118"/>
        <v>18431.762441352228</v>
      </c>
      <c r="I139" s="44">
        <f t="shared" si="119"/>
        <v>19588.506842443647</v>
      </c>
      <c r="J139" s="44">
        <f t="shared" si="120"/>
        <v>20626.698090628728</v>
      </c>
      <c r="L139" s="38"/>
      <c r="O139" s="38"/>
      <c r="P139" s="38"/>
      <c r="Q139" s="38"/>
    </row>
    <row r="140" spans="1:17" s="8" customFormat="1" hidden="1" x14ac:dyDescent="0.3">
      <c r="A140" s="28"/>
      <c r="B140" s="1" t="s">
        <v>36</v>
      </c>
      <c r="C140" s="28"/>
      <c r="D140" s="44">
        <v>34996.105000000003</v>
      </c>
      <c r="E140" s="46">
        <v>33373.4</v>
      </c>
      <c r="F140" s="46"/>
      <c r="G140" s="47">
        <f>E140*110/100</f>
        <v>36710.74</v>
      </c>
      <c r="H140" s="44">
        <f t="shared" si="118"/>
        <v>39096.937972946514</v>
      </c>
      <c r="I140" s="44">
        <f t="shared" si="119"/>
        <v>41550.59178081897</v>
      </c>
      <c r="J140" s="44">
        <f t="shared" si="120"/>
        <v>43752.773962989617</v>
      </c>
      <c r="L140" s="38"/>
      <c r="O140" s="38"/>
      <c r="P140" s="38"/>
      <c r="Q140" s="38"/>
    </row>
    <row r="141" spans="1:17" s="8" customFormat="1" x14ac:dyDescent="0.3">
      <c r="A141" s="28"/>
      <c r="B141" s="1" t="s">
        <v>37</v>
      </c>
      <c r="C141" s="28" t="s">
        <v>14</v>
      </c>
      <c r="D141" s="44">
        <v>13884.322</v>
      </c>
      <c r="E141" s="48">
        <v>15292.463</v>
      </c>
      <c r="F141" s="48"/>
      <c r="G141" s="47">
        <f>E141*105/100</f>
        <v>16057.086149999999</v>
      </c>
      <c r="H141" s="44">
        <f t="shared" si="118"/>
        <v>17100.796694177472</v>
      </c>
      <c r="I141" s="44">
        <f t="shared" si="119"/>
        <v>18174.012068623306</v>
      </c>
      <c r="J141" s="44">
        <f t="shared" si="120"/>
        <v>19137.235065956214</v>
      </c>
      <c r="L141" s="38"/>
      <c r="O141" s="38"/>
      <c r="P141" s="38"/>
      <c r="Q141" s="38"/>
    </row>
    <row r="142" spans="1:17" s="8" customFormat="1" hidden="1" x14ac:dyDescent="0.3">
      <c r="A142" s="28"/>
      <c r="B142" s="1"/>
      <c r="C142" s="28"/>
      <c r="D142" s="2"/>
      <c r="E142" s="29">
        <f>E127/D127*100</f>
        <v>107.86503818246671</v>
      </c>
      <c r="F142" s="29"/>
      <c r="G142" s="29">
        <f t="shared" ref="G142" si="121">G127/E127*100</f>
        <v>95.741091178599675</v>
      </c>
      <c r="H142" s="29">
        <f>H127/G127*100</f>
        <v>106.49999965390651</v>
      </c>
      <c r="I142" s="29">
        <f>I127/H127*100</f>
        <v>106.27582090845652</v>
      </c>
      <c r="J142" s="29">
        <f>J127/I127*100</f>
        <v>105.30000196817231</v>
      </c>
    </row>
    <row r="143" spans="1:17" hidden="1" x14ac:dyDescent="0.3">
      <c r="A143" s="13"/>
      <c r="B143" s="9"/>
      <c r="C143" s="13"/>
      <c r="D143" s="14"/>
      <c r="E143" s="14"/>
      <c r="F143" s="14"/>
      <c r="G143" s="14"/>
      <c r="H143" s="14"/>
      <c r="I143" s="14"/>
      <c r="J143" s="14"/>
    </row>
    <row r="144" spans="1:17" s="26" customFormat="1" ht="46.8" x14ac:dyDescent="0.3">
      <c r="A144" s="12" t="s">
        <v>20</v>
      </c>
      <c r="B144" s="5" t="s">
        <v>19</v>
      </c>
      <c r="C144" s="12"/>
      <c r="D144" s="49"/>
      <c r="E144" s="50"/>
      <c r="F144" s="50"/>
      <c r="G144" s="50"/>
      <c r="H144" s="50"/>
      <c r="I144" s="50"/>
      <c r="J144" s="50"/>
    </row>
    <row r="145" spans="1:17" hidden="1" x14ac:dyDescent="0.3">
      <c r="A145" s="13"/>
      <c r="B145" s="6" t="s">
        <v>2</v>
      </c>
      <c r="C145" s="28" t="s">
        <v>21</v>
      </c>
      <c r="D145" s="49">
        <v>20616.5</v>
      </c>
      <c r="E145" s="50">
        <v>23467</v>
      </c>
      <c r="F145" s="50"/>
      <c r="G145" s="50">
        <v>27404.1</v>
      </c>
      <c r="H145" s="50">
        <v>27011.4</v>
      </c>
      <c r="I145" s="50">
        <v>28902.2</v>
      </c>
      <c r="J145" s="50">
        <v>30636.3</v>
      </c>
    </row>
    <row r="146" spans="1:17" s="8" customFormat="1" hidden="1" x14ac:dyDescent="0.3">
      <c r="A146" s="28"/>
      <c r="B146" s="6" t="s">
        <v>0</v>
      </c>
      <c r="C146" s="28" t="s">
        <v>21</v>
      </c>
      <c r="D146" s="44">
        <f>D128/D111/12*1000</f>
        <v>23724.715728715721</v>
      </c>
      <c r="E146" s="44">
        <f t="shared" ref="E146:J147" si="122">E128/E111/12*1000</f>
        <v>27120.716218305508</v>
      </c>
      <c r="F146" s="44"/>
      <c r="G146" s="44">
        <f t="shared" si="122"/>
        <v>28489.55906552821</v>
      </c>
      <c r="H146" s="44">
        <f t="shared" si="122"/>
        <v>30606.166479290307</v>
      </c>
      <c r="I146" s="44">
        <f t="shared" si="122"/>
        <v>32915.588418637177</v>
      </c>
      <c r="J146" s="44">
        <f t="shared" si="122"/>
        <v>35070.024631469816</v>
      </c>
      <c r="M146" s="38"/>
      <c r="N146" s="38"/>
      <c r="O146" s="38"/>
      <c r="P146" s="38"/>
      <c r="Q146" s="38"/>
    </row>
    <row r="147" spans="1:17" s="8" customFormat="1" hidden="1" x14ac:dyDescent="0.3">
      <c r="A147" s="28"/>
      <c r="B147" s="1" t="s">
        <v>25</v>
      </c>
      <c r="C147" s="28"/>
      <c r="D147" s="44">
        <f>D129/D112/12*1000</f>
        <v>18236.995893048304</v>
      </c>
      <c r="E147" s="44">
        <f t="shared" si="122"/>
        <v>19940.118146378554</v>
      </c>
      <c r="F147" s="44"/>
      <c r="G147" s="44">
        <f t="shared" si="122"/>
        <v>24656.645518850455</v>
      </c>
      <c r="H147" s="44">
        <f t="shared" si="122"/>
        <v>26488.489900283857</v>
      </c>
      <c r="I147" s="44">
        <f t="shared" si="122"/>
        <v>28487.208026491404</v>
      </c>
      <c r="J147" s="44">
        <f t="shared" si="122"/>
        <v>30351.791815612418</v>
      </c>
      <c r="M147" s="38"/>
      <c r="N147" s="38"/>
      <c r="O147" s="38"/>
      <c r="P147" s="38"/>
      <c r="Q147" s="38"/>
    </row>
    <row r="148" spans="1:17" s="8" customFormat="1" hidden="1" x14ac:dyDescent="0.3">
      <c r="A148" s="28"/>
      <c r="B148" s="1" t="s">
        <v>26</v>
      </c>
      <c r="C148" s="28"/>
      <c r="D148" s="44">
        <f t="shared" ref="D148:J148" si="123">D130/D113/12*1000</f>
        <v>29011.119857769274</v>
      </c>
      <c r="E148" s="44">
        <f t="shared" si="123"/>
        <v>35075.166269761365</v>
      </c>
      <c r="F148" s="44"/>
      <c r="G148" s="44">
        <f t="shared" si="123"/>
        <v>28637.28663884251</v>
      </c>
      <c r="H148" s="44">
        <f t="shared" si="123"/>
        <v>30764.869346261312</v>
      </c>
      <c r="I148" s="44">
        <f t="shared" si="123"/>
        <v>33086.266384909432</v>
      </c>
      <c r="J148" s="44">
        <f t="shared" si="123"/>
        <v>35251.874045950535</v>
      </c>
      <c r="M148" s="38"/>
      <c r="N148" s="38"/>
      <c r="O148" s="38"/>
      <c r="P148" s="38"/>
      <c r="Q148" s="38"/>
    </row>
    <row r="149" spans="1:17" s="8" customFormat="1" hidden="1" x14ac:dyDescent="0.3">
      <c r="A149" s="28"/>
      <c r="B149" s="1" t="s">
        <v>27</v>
      </c>
      <c r="C149" s="28"/>
      <c r="D149" s="44">
        <f t="shared" ref="D149:J149" si="124">D131/D114/12*1000</f>
        <v>27797.113376108027</v>
      </c>
      <c r="E149" s="44">
        <f t="shared" si="124"/>
        <v>32932.15563985335</v>
      </c>
      <c r="F149" s="44"/>
      <c r="G149" s="44">
        <f t="shared" si="124"/>
        <v>40469.178049194241</v>
      </c>
      <c r="H149" s="44">
        <f t="shared" si="124"/>
        <v>43475.801005020432</v>
      </c>
      <c r="I149" s="44">
        <f t="shared" si="124"/>
        <v>46756.315366059775</v>
      </c>
      <c r="J149" s="44">
        <f t="shared" si="124"/>
        <v>49816.67381148944</v>
      </c>
      <c r="M149" s="38"/>
      <c r="N149" s="38"/>
      <c r="O149" s="38"/>
      <c r="P149" s="38"/>
      <c r="Q149" s="38"/>
    </row>
    <row r="150" spans="1:17" s="8" customFormat="1" hidden="1" x14ac:dyDescent="0.3">
      <c r="A150" s="28"/>
      <c r="B150" s="1" t="s">
        <v>28</v>
      </c>
      <c r="C150" s="28"/>
      <c r="D150" s="44">
        <f t="shared" ref="D150:J150" si="125">D132/D115/12*1000</f>
        <v>25575.655225928756</v>
      </c>
      <c r="E150" s="44">
        <f t="shared" si="125"/>
        <v>26268.877266057942</v>
      </c>
      <c r="F150" s="44"/>
      <c r="G150" s="44">
        <f t="shared" si="125"/>
        <v>25363.570208318786</v>
      </c>
      <c r="H150" s="44">
        <f t="shared" si="125"/>
        <v>27247.934954678116</v>
      </c>
      <c r="I150" s="44">
        <f t="shared" si="125"/>
        <v>29303.957842379834</v>
      </c>
      <c r="J150" s="44">
        <f t="shared" si="125"/>
        <v>31222.000660025398</v>
      </c>
      <c r="M150" s="38"/>
      <c r="N150" s="38"/>
      <c r="O150" s="38"/>
      <c r="P150" s="38"/>
      <c r="Q150" s="38"/>
    </row>
    <row r="151" spans="1:17" s="8" customFormat="1" hidden="1" x14ac:dyDescent="0.3">
      <c r="A151" s="28"/>
      <c r="B151" s="1" t="s">
        <v>29</v>
      </c>
      <c r="C151" s="28"/>
      <c r="D151" s="44">
        <f t="shared" ref="D151:J151" si="126">D133/D116/12*1000</f>
        <v>34061.842872896152</v>
      </c>
      <c r="E151" s="44">
        <f t="shared" si="126"/>
        <v>39785.344296611067</v>
      </c>
      <c r="F151" s="44"/>
      <c r="G151" s="44">
        <f t="shared" si="126"/>
        <v>54565.650320288463</v>
      </c>
      <c r="H151" s="44">
        <f t="shared" si="126"/>
        <v>58619.558621888638</v>
      </c>
      <c r="I151" s="44">
        <f t="shared" si="126"/>
        <v>63042.761862576182</v>
      </c>
      <c r="J151" s="44">
        <f t="shared" si="126"/>
        <v>67169.123129045765</v>
      </c>
      <c r="M151" s="38"/>
      <c r="N151" s="38"/>
      <c r="O151" s="38"/>
      <c r="P151" s="38"/>
      <c r="Q151" s="38"/>
    </row>
    <row r="152" spans="1:17" s="8" customFormat="1" hidden="1" x14ac:dyDescent="0.3">
      <c r="A152" s="28"/>
      <c r="B152" s="1" t="s">
        <v>30</v>
      </c>
      <c r="C152" s="28"/>
      <c r="D152" s="44">
        <f t="shared" ref="D152:J152" si="127">D134/D117/12*1000</f>
        <v>16446.658896658901</v>
      </c>
      <c r="E152" s="44">
        <f t="shared" si="127"/>
        <v>17973.707095731657</v>
      </c>
      <c r="F152" s="44"/>
      <c r="G152" s="44">
        <f t="shared" si="127"/>
        <v>20312.392810864825</v>
      </c>
      <c r="H152" s="44">
        <f t="shared" si="127"/>
        <v>21821.484654506079</v>
      </c>
      <c r="I152" s="44">
        <f t="shared" si="127"/>
        <v>23468.048769104924</v>
      </c>
      <c r="J152" s="44">
        <f t="shared" si="127"/>
        <v>25004.111666405417</v>
      </c>
      <c r="M152" s="38"/>
      <c r="N152" s="38"/>
      <c r="O152" s="38"/>
      <c r="P152" s="38"/>
      <c r="Q152" s="38"/>
    </row>
    <row r="153" spans="1:17" s="8" customFormat="1" hidden="1" x14ac:dyDescent="0.3">
      <c r="A153" s="28"/>
      <c r="B153" s="1" t="s">
        <v>31</v>
      </c>
      <c r="C153" s="28"/>
      <c r="D153" s="44">
        <f t="shared" ref="D153:J153" si="128">D135/D118/12*1000</f>
        <v>15278.040639915644</v>
      </c>
      <c r="E153" s="44">
        <f t="shared" si="128"/>
        <v>16178.934247300322</v>
      </c>
      <c r="F153" s="44"/>
      <c r="G153" s="44">
        <f t="shared" si="128"/>
        <v>19526.697435571226</v>
      </c>
      <c r="H153" s="44">
        <f t="shared" si="128"/>
        <v>20977.416713583094</v>
      </c>
      <c r="I153" s="44">
        <f t="shared" si="128"/>
        <v>22560.290753752459</v>
      </c>
      <c r="J153" s="44">
        <f t="shared" si="128"/>
        <v>24036.937829105893</v>
      </c>
      <c r="M153" s="38"/>
      <c r="N153" s="38"/>
      <c r="O153" s="38"/>
      <c r="P153" s="38"/>
      <c r="Q153" s="38"/>
    </row>
    <row r="154" spans="1:17" s="8" customFormat="1" hidden="1" x14ac:dyDescent="0.3">
      <c r="A154" s="28"/>
      <c r="B154" s="1" t="s">
        <v>32</v>
      </c>
      <c r="C154" s="28"/>
      <c r="D154" s="44">
        <f t="shared" ref="D154:J154" si="129">D136/D119/12*1000</f>
        <v>37601.304338023088</v>
      </c>
      <c r="E154" s="44">
        <f t="shared" si="129"/>
        <v>39481.514115968363</v>
      </c>
      <c r="F154" s="44"/>
      <c r="G154" s="44">
        <f t="shared" si="129"/>
        <v>47651.073220066442</v>
      </c>
      <c r="H154" s="44">
        <f t="shared" si="129"/>
        <v>51191.268932444102</v>
      </c>
      <c r="I154" s="44">
        <f t="shared" si="129"/>
        <v>55053.962408139181</v>
      </c>
      <c r="J154" s="44">
        <f t="shared" si="129"/>
        <v>58657.429821921287</v>
      </c>
      <c r="M154" s="38"/>
      <c r="N154" s="38"/>
      <c r="O154" s="38"/>
      <c r="P154" s="38"/>
      <c r="Q154" s="38"/>
    </row>
    <row r="155" spans="1:17" s="8" customFormat="1" hidden="1" x14ac:dyDescent="0.3">
      <c r="A155" s="28"/>
      <c r="B155" s="1" t="s">
        <v>33</v>
      </c>
      <c r="C155" s="28"/>
      <c r="D155" s="44">
        <f t="shared" ref="D155:J155" si="130">D137/D120/12*1000</f>
        <v>19899.48922724785</v>
      </c>
      <c r="E155" s="44">
        <f t="shared" si="130"/>
        <v>26596.320956752617</v>
      </c>
      <c r="F155" s="44"/>
      <c r="G155" s="44">
        <f t="shared" si="130"/>
        <v>32099.661466175326</v>
      </c>
      <c r="H155" s="44">
        <f t="shared" si="130"/>
        <v>34484.47834881951</v>
      </c>
      <c r="I155" s="44">
        <f t="shared" si="130"/>
        <v>37086.542574000538</v>
      </c>
      <c r="J155" s="44">
        <f t="shared" si="130"/>
        <v>39513.981795623142</v>
      </c>
      <c r="M155" s="38"/>
      <c r="N155" s="38"/>
      <c r="O155" s="38"/>
      <c r="P155" s="38"/>
      <c r="Q155" s="38"/>
    </row>
    <row r="156" spans="1:17" s="8" customFormat="1" hidden="1" x14ac:dyDescent="0.3">
      <c r="A156" s="28"/>
      <c r="B156" s="1" t="s">
        <v>34</v>
      </c>
      <c r="C156" s="28"/>
      <c r="D156" s="44">
        <f t="shared" ref="D156:J156" si="131">D138/D121/12*1000</f>
        <v>18160.976133728942</v>
      </c>
      <c r="E156" s="44">
        <f t="shared" si="131"/>
        <v>20052.040918384715</v>
      </c>
      <c r="F156" s="44"/>
      <c r="G156" s="44">
        <f t="shared" si="131"/>
        <v>21781.108507805126</v>
      </c>
      <c r="H156" s="44">
        <f t="shared" si="131"/>
        <v>23399.317327448091</v>
      </c>
      <c r="I156" s="44">
        <f t="shared" si="131"/>
        <v>25164.938541013453</v>
      </c>
      <c r="J156" s="44">
        <f t="shared" si="131"/>
        <v>26812.068593708165</v>
      </c>
      <c r="M156" s="38"/>
      <c r="N156" s="38"/>
      <c r="O156" s="38"/>
      <c r="P156" s="38"/>
      <c r="Q156" s="38"/>
    </row>
    <row r="157" spans="1:17" s="8" customFormat="1" hidden="1" x14ac:dyDescent="0.3">
      <c r="A157" s="28"/>
      <c r="B157" s="1" t="s">
        <v>35</v>
      </c>
      <c r="C157" s="28"/>
      <c r="D157" s="44">
        <f t="shared" ref="D157:J157" si="132">D139/D122/12*1000</f>
        <v>17233.492293233085</v>
      </c>
      <c r="E157" s="44">
        <f t="shared" si="132"/>
        <v>20336.450811484887</v>
      </c>
      <c r="F157" s="44"/>
      <c r="G157" s="44">
        <f t="shared" si="132"/>
        <v>23428.833255490834</v>
      </c>
      <c r="H157" s="44">
        <f t="shared" si="132"/>
        <v>25169.458375392052</v>
      </c>
      <c r="I157" s="44">
        <f t="shared" si="132"/>
        <v>27068.647527778707</v>
      </c>
      <c r="J157" s="44">
        <f t="shared" si="132"/>
        <v>28840.381750619741</v>
      </c>
      <c r="M157" s="38"/>
      <c r="N157" s="38"/>
      <c r="O157" s="38"/>
      <c r="P157" s="38"/>
      <c r="Q157" s="38"/>
    </row>
    <row r="158" spans="1:17" s="8" customFormat="1" hidden="1" x14ac:dyDescent="0.3">
      <c r="A158" s="28"/>
      <c r="B158" s="1" t="s">
        <v>36</v>
      </c>
      <c r="C158" s="28"/>
      <c r="D158" s="44">
        <f t="shared" ref="D158:J158" si="133">D140/D123/12*1000</f>
        <v>27346.343128349828</v>
      </c>
      <c r="E158" s="44">
        <f t="shared" si="133"/>
        <v>27941.082333907598</v>
      </c>
      <c r="F158" s="44"/>
      <c r="G158" s="44">
        <f t="shared" si="133"/>
        <v>33722.682373076459</v>
      </c>
      <c r="H158" s="44">
        <f t="shared" si="133"/>
        <v>36228.080205265578</v>
      </c>
      <c r="I158" s="44">
        <f t="shared" si="133"/>
        <v>38961.709825396902</v>
      </c>
      <c r="J158" s="44">
        <f t="shared" si="133"/>
        <v>41511.885064378337</v>
      </c>
      <c r="M158" s="38"/>
      <c r="N158" s="38"/>
      <c r="O158" s="38"/>
      <c r="P158" s="38"/>
      <c r="Q158" s="38"/>
    </row>
    <row r="159" spans="1:17" s="8" customFormat="1" x14ac:dyDescent="0.3">
      <c r="A159" s="28"/>
      <c r="B159" s="1" t="s">
        <v>37</v>
      </c>
      <c r="C159" s="28" t="s">
        <v>21</v>
      </c>
      <c r="D159" s="44">
        <f t="shared" ref="D159:J159" si="134">D141/D124/12*1000</f>
        <v>22093.247521972979</v>
      </c>
      <c r="E159" s="44">
        <f t="shared" si="134"/>
        <v>26072.071764490924</v>
      </c>
      <c r="F159" s="44"/>
      <c r="G159" s="44">
        <f t="shared" si="134"/>
        <v>30036.618860282208</v>
      </c>
      <c r="H159" s="44">
        <f t="shared" si="134"/>
        <v>32268.163757758197</v>
      </c>
      <c r="I159" s="44">
        <f t="shared" si="134"/>
        <v>34702.993528909996</v>
      </c>
      <c r="J159" s="44">
        <f t="shared" si="134"/>
        <v>36974.421431139068</v>
      </c>
      <c r="M159" s="38"/>
      <c r="N159" s="38"/>
      <c r="O159" s="38"/>
      <c r="P159" s="38"/>
      <c r="Q159" s="38"/>
    </row>
    <row r="160" spans="1:17" x14ac:dyDescent="0.3">
      <c r="A160" s="13"/>
      <c r="B160" s="6"/>
      <c r="C160" s="13"/>
      <c r="D160" s="13"/>
      <c r="E160" s="13"/>
      <c r="F160" s="13"/>
      <c r="G160" s="13"/>
      <c r="H160" s="13"/>
      <c r="I160" s="13"/>
      <c r="J160" s="13"/>
    </row>
    <row r="161" spans="1:10" x14ac:dyDescent="0.3">
      <c r="A161" s="24"/>
      <c r="B161" s="51"/>
      <c r="C161" s="15"/>
      <c r="D161" s="15"/>
      <c r="E161" s="24"/>
      <c r="F161" s="24"/>
      <c r="G161" s="24"/>
      <c r="H161" s="24"/>
      <c r="I161" s="24"/>
      <c r="J161" s="24"/>
    </row>
    <row r="162" spans="1:10" x14ac:dyDescent="0.3">
      <c r="A162" s="24"/>
      <c r="B162" s="51"/>
      <c r="C162" s="15"/>
      <c r="D162" s="15"/>
      <c r="E162" s="24"/>
      <c r="F162" s="24"/>
      <c r="G162" s="24"/>
      <c r="H162" s="24"/>
      <c r="I162" s="24"/>
      <c r="J162" s="24"/>
    </row>
    <row r="163" spans="1:10" x14ac:dyDescent="0.3">
      <c r="A163" s="10" t="s">
        <v>11</v>
      </c>
      <c r="B163" s="51"/>
      <c r="C163" s="15"/>
      <c r="D163" s="15"/>
      <c r="E163" s="24"/>
      <c r="F163" s="24"/>
      <c r="G163" s="24"/>
      <c r="H163" s="24"/>
      <c r="I163" s="24"/>
      <c r="J163" s="24"/>
    </row>
    <row r="164" spans="1:10" x14ac:dyDescent="0.3">
      <c r="A164" s="10" t="s">
        <v>12</v>
      </c>
      <c r="B164" s="51"/>
      <c r="C164" s="15"/>
      <c r="D164" s="15"/>
      <c r="E164" s="24"/>
      <c r="F164" s="24"/>
      <c r="G164" s="24"/>
      <c r="H164" s="24"/>
      <c r="I164" s="24"/>
      <c r="J164" s="24"/>
    </row>
    <row r="165" spans="1:10" x14ac:dyDescent="0.3">
      <c r="B165" s="51"/>
      <c r="C165" s="15"/>
      <c r="D165" s="15"/>
      <c r="E165" s="24"/>
      <c r="F165" s="24"/>
      <c r="G165" s="24"/>
      <c r="H165" s="24"/>
      <c r="I165" s="24"/>
      <c r="J165" s="24"/>
    </row>
  </sheetData>
  <mergeCells count="2">
    <mergeCell ref="A2:J2"/>
    <mergeCell ref="A4:J4"/>
  </mergeCells>
  <phoneticPr fontId="0" type="noConversion"/>
  <pageMargins left="0.59055118110236227" right="0.19685039370078741" top="0.39370078740157483" bottom="0.39370078740157483" header="0" footer="0.31496062992125984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44"/>
  <sheetViews>
    <sheetView zoomScale="66" zoomScaleNormal="66" workbookViewId="0">
      <selection activeCell="C2" sqref="C2:S44"/>
    </sheetView>
  </sheetViews>
  <sheetFormatPr defaultRowHeight="13.2" x14ac:dyDescent="0.25"/>
  <cols>
    <col min="1" max="1" width="20.88671875" customWidth="1"/>
    <col min="3" max="29" width="4.44140625" customWidth="1"/>
    <col min="30" max="43" width="5.6640625" customWidth="1"/>
    <col min="44" max="102" width="4.88671875" customWidth="1"/>
  </cols>
  <sheetData>
    <row r="1" spans="1:103" x14ac:dyDescent="0.25">
      <c r="C1" s="20">
        <v>1</v>
      </c>
      <c r="D1" s="20">
        <v>2</v>
      </c>
      <c r="E1" s="20">
        <v>3</v>
      </c>
      <c r="F1" s="20">
        <v>4</v>
      </c>
      <c r="G1" s="20">
        <v>5</v>
      </c>
      <c r="H1" s="20">
        <v>6</v>
      </c>
      <c r="I1" s="20">
        <v>7</v>
      </c>
      <c r="J1" s="20">
        <v>8</v>
      </c>
      <c r="K1" s="20">
        <v>9</v>
      </c>
      <c r="L1" s="20">
        <v>10</v>
      </c>
      <c r="M1" s="20">
        <v>11</v>
      </c>
      <c r="N1" s="20">
        <v>12</v>
      </c>
      <c r="O1" s="20">
        <v>13</v>
      </c>
      <c r="P1" s="20">
        <v>14</v>
      </c>
      <c r="Q1" s="20">
        <v>15</v>
      </c>
      <c r="R1" s="20">
        <v>16</v>
      </c>
      <c r="S1" s="20">
        <v>17</v>
      </c>
      <c r="T1" s="20">
        <v>18</v>
      </c>
      <c r="U1" s="20">
        <v>19</v>
      </c>
      <c r="V1" s="20">
        <v>20</v>
      </c>
      <c r="W1" s="20">
        <v>21</v>
      </c>
      <c r="X1" s="20">
        <v>22</v>
      </c>
      <c r="Y1" s="20">
        <v>23</v>
      </c>
      <c r="Z1" s="20">
        <v>24</v>
      </c>
      <c r="AA1" s="20">
        <v>25</v>
      </c>
      <c r="AB1" s="20">
        <v>26</v>
      </c>
      <c r="AC1" s="20">
        <v>27</v>
      </c>
      <c r="AD1" s="20">
        <v>28</v>
      </c>
      <c r="AE1" s="20">
        <v>29</v>
      </c>
      <c r="AF1" s="20">
        <v>30</v>
      </c>
      <c r="AG1" s="20">
        <v>31</v>
      </c>
      <c r="AH1" s="20">
        <v>32</v>
      </c>
      <c r="AI1" s="20">
        <v>33</v>
      </c>
      <c r="AJ1" s="20">
        <v>34</v>
      </c>
      <c r="AK1" s="20">
        <v>35</v>
      </c>
      <c r="AL1" s="20">
        <v>36</v>
      </c>
      <c r="AM1" s="20">
        <v>37</v>
      </c>
      <c r="AN1" s="20">
        <v>38</v>
      </c>
      <c r="AO1" s="20">
        <v>39</v>
      </c>
      <c r="AP1" s="20">
        <v>40</v>
      </c>
      <c r="AQ1" s="20">
        <v>41</v>
      </c>
      <c r="AR1" s="20">
        <v>42</v>
      </c>
      <c r="AS1" s="20">
        <v>43</v>
      </c>
      <c r="AT1" s="20">
        <v>44</v>
      </c>
      <c r="AU1" s="20">
        <v>45</v>
      </c>
      <c r="AV1" s="20">
        <v>46</v>
      </c>
      <c r="AW1" s="20">
        <v>47</v>
      </c>
      <c r="AX1" s="20">
        <v>48</v>
      </c>
      <c r="AY1" s="20">
        <v>49</v>
      </c>
      <c r="AZ1" s="20">
        <v>50</v>
      </c>
      <c r="BA1" s="20">
        <v>51</v>
      </c>
      <c r="BB1" s="20">
        <v>52</v>
      </c>
      <c r="BC1" s="20">
        <v>53</v>
      </c>
      <c r="BD1" s="20">
        <v>54</v>
      </c>
      <c r="BE1" s="20">
        <v>55</v>
      </c>
      <c r="BF1" s="20">
        <v>56</v>
      </c>
      <c r="BG1" s="20">
        <v>57</v>
      </c>
      <c r="BH1" s="20">
        <v>58</v>
      </c>
      <c r="BI1" s="20">
        <v>59</v>
      </c>
      <c r="BJ1" s="20">
        <v>60</v>
      </c>
      <c r="BK1" s="20">
        <v>61</v>
      </c>
      <c r="BL1" s="20">
        <v>62</v>
      </c>
      <c r="BM1" s="20">
        <v>63</v>
      </c>
      <c r="BN1" s="20">
        <v>64</v>
      </c>
      <c r="BO1" s="20">
        <v>65</v>
      </c>
      <c r="BP1" s="20">
        <v>66</v>
      </c>
      <c r="BQ1" s="20">
        <v>67</v>
      </c>
      <c r="BR1" s="20">
        <v>68</v>
      </c>
      <c r="BS1" s="20">
        <v>69</v>
      </c>
      <c r="BT1" s="20">
        <v>70</v>
      </c>
      <c r="BU1" s="20">
        <v>71</v>
      </c>
      <c r="BV1" s="20">
        <v>72</v>
      </c>
      <c r="BW1" s="20">
        <v>73</v>
      </c>
      <c r="BX1" s="20">
        <v>74</v>
      </c>
      <c r="BY1" s="20">
        <v>75</v>
      </c>
      <c r="BZ1" s="20">
        <v>76</v>
      </c>
      <c r="CA1" s="20">
        <v>77</v>
      </c>
      <c r="CB1" s="20">
        <v>78</v>
      </c>
      <c r="CC1" s="20">
        <v>79</v>
      </c>
      <c r="CD1" s="20">
        <v>80</v>
      </c>
      <c r="CE1" s="20">
        <v>81</v>
      </c>
      <c r="CF1" s="20">
        <v>82</v>
      </c>
      <c r="CG1" s="20">
        <v>83</v>
      </c>
      <c r="CH1" s="20">
        <v>84</v>
      </c>
      <c r="CI1" s="20">
        <v>85</v>
      </c>
      <c r="CJ1" s="20">
        <v>86</v>
      </c>
      <c r="CK1" s="20">
        <v>87</v>
      </c>
      <c r="CL1" s="20">
        <v>88</v>
      </c>
      <c r="CM1" s="20">
        <v>89</v>
      </c>
      <c r="CN1" s="20">
        <v>90</v>
      </c>
      <c r="CO1" s="20">
        <v>91</v>
      </c>
      <c r="CP1" s="20">
        <v>92</v>
      </c>
      <c r="CQ1" s="20">
        <v>93</v>
      </c>
      <c r="CR1" s="20">
        <v>94</v>
      </c>
      <c r="CS1" s="20">
        <v>95</v>
      </c>
      <c r="CT1" s="20">
        <v>96</v>
      </c>
      <c r="CU1" s="20">
        <v>97</v>
      </c>
      <c r="CV1" s="20">
        <v>98</v>
      </c>
      <c r="CW1" s="20">
        <v>99</v>
      </c>
      <c r="CX1" s="20">
        <v>100</v>
      </c>
    </row>
    <row r="2" spans="1:103" ht="13.8" x14ac:dyDescent="0.25">
      <c r="A2" s="16" t="s">
        <v>48</v>
      </c>
      <c r="B2" s="17">
        <v>8428</v>
      </c>
      <c r="C2" s="17">
        <v>41</v>
      </c>
      <c r="D2" s="17">
        <v>53</v>
      </c>
      <c r="E2" s="17">
        <v>56</v>
      </c>
      <c r="F2" s="17">
        <v>70</v>
      </c>
      <c r="G2" s="17">
        <v>82</v>
      </c>
      <c r="H2" s="17">
        <v>99</v>
      </c>
      <c r="I2" s="17">
        <v>83</v>
      </c>
      <c r="J2" s="17">
        <v>103</v>
      </c>
      <c r="K2" s="17">
        <v>108</v>
      </c>
      <c r="L2" s="17">
        <v>97</v>
      </c>
      <c r="M2" s="17">
        <v>78</v>
      </c>
      <c r="N2" s="17">
        <v>110</v>
      </c>
      <c r="O2" s="17">
        <v>87</v>
      </c>
      <c r="P2" s="17">
        <v>86</v>
      </c>
      <c r="Q2" s="17">
        <v>101</v>
      </c>
      <c r="R2" s="17">
        <v>105</v>
      </c>
      <c r="S2" s="17">
        <v>82</v>
      </c>
      <c r="T2" s="17">
        <v>73</v>
      </c>
      <c r="U2" s="17">
        <v>49</v>
      </c>
      <c r="V2" s="17">
        <v>57</v>
      </c>
      <c r="W2" s="17">
        <v>45</v>
      </c>
      <c r="X2" s="17">
        <v>60</v>
      </c>
      <c r="Y2" s="17">
        <v>59</v>
      </c>
      <c r="Z2" s="17">
        <v>54</v>
      </c>
      <c r="AA2" s="17">
        <v>41</v>
      </c>
      <c r="AB2" s="17">
        <v>63</v>
      </c>
      <c r="AC2" s="17">
        <v>48</v>
      </c>
      <c r="AD2" s="17">
        <v>47</v>
      </c>
      <c r="AE2" s="17">
        <v>75</v>
      </c>
      <c r="AF2" s="17">
        <v>70</v>
      </c>
      <c r="AG2" s="17">
        <v>74</v>
      </c>
      <c r="AH2" s="17">
        <v>91</v>
      </c>
      <c r="AI2" s="17">
        <v>83</v>
      </c>
      <c r="AJ2" s="17">
        <v>103</v>
      </c>
      <c r="AK2" s="17">
        <v>115</v>
      </c>
      <c r="AL2" s="17">
        <v>121</v>
      </c>
      <c r="AM2" s="17">
        <v>109</v>
      </c>
      <c r="AN2" s="17">
        <v>105</v>
      </c>
      <c r="AO2" s="17">
        <v>111</v>
      </c>
      <c r="AP2" s="17">
        <v>90</v>
      </c>
      <c r="AQ2" s="17">
        <v>89</v>
      </c>
      <c r="AR2" s="17">
        <v>76</v>
      </c>
      <c r="AS2" s="17">
        <v>78</v>
      </c>
      <c r="AT2" s="17">
        <v>104</v>
      </c>
      <c r="AU2" s="17">
        <v>106</v>
      </c>
      <c r="AV2" s="17">
        <v>107</v>
      </c>
      <c r="AW2" s="17">
        <v>98</v>
      </c>
      <c r="AX2" s="17">
        <v>99</v>
      </c>
      <c r="AY2" s="17">
        <v>102</v>
      </c>
      <c r="AZ2" s="17">
        <v>108</v>
      </c>
      <c r="BA2" s="17">
        <v>79</v>
      </c>
      <c r="BB2" s="17">
        <v>103</v>
      </c>
      <c r="BC2" s="17">
        <v>101</v>
      </c>
      <c r="BD2" s="17">
        <v>101</v>
      </c>
      <c r="BE2" s="17">
        <v>118</v>
      </c>
      <c r="BF2" s="17">
        <v>136</v>
      </c>
      <c r="BG2" s="17">
        <v>108</v>
      </c>
      <c r="BH2" s="17">
        <v>104</v>
      </c>
      <c r="BI2" s="17">
        <v>139</v>
      </c>
      <c r="BJ2" s="17">
        <v>149</v>
      </c>
      <c r="BK2" s="17">
        <v>160</v>
      </c>
      <c r="BL2" s="17">
        <v>185</v>
      </c>
      <c r="BM2" s="17">
        <v>188</v>
      </c>
      <c r="BN2" s="17">
        <v>185</v>
      </c>
      <c r="BO2" s="17">
        <v>183</v>
      </c>
      <c r="BP2" s="17">
        <v>178</v>
      </c>
      <c r="BQ2" s="17">
        <v>186</v>
      </c>
      <c r="BR2" s="17">
        <v>157</v>
      </c>
      <c r="BS2" s="17">
        <v>152</v>
      </c>
      <c r="BT2" s="17">
        <v>178</v>
      </c>
      <c r="BU2" s="17">
        <v>141</v>
      </c>
      <c r="BV2" s="17">
        <v>133</v>
      </c>
      <c r="BW2" s="17">
        <v>144</v>
      </c>
      <c r="BX2" s="17">
        <v>107</v>
      </c>
      <c r="BY2" s="17">
        <v>89</v>
      </c>
      <c r="BZ2" s="17">
        <v>68</v>
      </c>
      <c r="CA2" s="17">
        <v>35</v>
      </c>
      <c r="CB2" s="17">
        <v>30</v>
      </c>
      <c r="CC2" s="17">
        <v>24</v>
      </c>
      <c r="CD2" s="17">
        <v>66</v>
      </c>
      <c r="CE2" s="17">
        <v>64</v>
      </c>
      <c r="CF2" s="17">
        <v>80</v>
      </c>
      <c r="CG2" s="17">
        <v>74</v>
      </c>
      <c r="CH2" s="17">
        <v>59</v>
      </c>
      <c r="CI2" s="17">
        <v>59</v>
      </c>
      <c r="CJ2" s="17">
        <v>40</v>
      </c>
      <c r="CK2" s="17">
        <v>31</v>
      </c>
      <c r="CL2" s="17">
        <v>28</v>
      </c>
      <c r="CM2" s="17">
        <v>23</v>
      </c>
      <c r="CN2" s="17">
        <v>25</v>
      </c>
      <c r="CO2" s="17">
        <v>21</v>
      </c>
      <c r="CP2" s="17">
        <v>13</v>
      </c>
      <c r="CQ2" s="17">
        <v>13</v>
      </c>
      <c r="CR2" s="17">
        <v>7</v>
      </c>
      <c r="CS2" s="17">
        <v>5</v>
      </c>
      <c r="CT2" s="17">
        <v>4</v>
      </c>
      <c r="CU2" s="17">
        <v>1</v>
      </c>
      <c r="CV2" s="17">
        <v>2</v>
      </c>
      <c r="CW2" s="17"/>
      <c r="CX2" s="17">
        <v>1</v>
      </c>
      <c r="CY2" s="17"/>
    </row>
    <row r="3" spans="1:103" ht="13.8" x14ac:dyDescent="0.25">
      <c r="A3" s="16" t="s">
        <v>49</v>
      </c>
      <c r="B3" s="17">
        <v>5236</v>
      </c>
      <c r="C3" s="17">
        <v>33</v>
      </c>
      <c r="D3" s="17">
        <v>33</v>
      </c>
      <c r="E3" s="17">
        <v>36</v>
      </c>
      <c r="F3" s="17">
        <v>35</v>
      </c>
      <c r="G3" s="17">
        <v>54</v>
      </c>
      <c r="H3" s="17">
        <v>55</v>
      </c>
      <c r="I3" s="17">
        <v>58</v>
      </c>
      <c r="J3" s="17">
        <v>56</v>
      </c>
      <c r="K3" s="17">
        <v>75</v>
      </c>
      <c r="L3" s="17">
        <v>54</v>
      </c>
      <c r="M3" s="17">
        <v>64</v>
      </c>
      <c r="N3" s="17">
        <v>68</v>
      </c>
      <c r="O3" s="17">
        <v>57</v>
      </c>
      <c r="P3" s="17">
        <v>56</v>
      </c>
      <c r="Q3" s="17">
        <v>62</v>
      </c>
      <c r="R3" s="17">
        <v>65</v>
      </c>
      <c r="S3" s="17">
        <v>61</v>
      </c>
      <c r="T3" s="17">
        <v>49</v>
      </c>
      <c r="U3" s="17">
        <v>65</v>
      </c>
      <c r="V3" s="17">
        <v>38</v>
      </c>
      <c r="W3" s="17">
        <v>37</v>
      </c>
      <c r="X3" s="17">
        <v>39</v>
      </c>
      <c r="Y3" s="17">
        <v>32</v>
      </c>
      <c r="Z3" s="17">
        <v>36</v>
      </c>
      <c r="AA3" s="17">
        <v>32</v>
      </c>
      <c r="AB3" s="17">
        <v>27</v>
      </c>
      <c r="AC3" s="17">
        <v>29</v>
      </c>
      <c r="AD3" s="17">
        <v>25</v>
      </c>
      <c r="AE3" s="17">
        <v>48</v>
      </c>
      <c r="AF3" s="17">
        <v>27</v>
      </c>
      <c r="AG3" s="17">
        <v>46</v>
      </c>
      <c r="AH3" s="17">
        <v>43</v>
      </c>
      <c r="AI3" s="17">
        <v>55</v>
      </c>
      <c r="AJ3" s="17">
        <v>62</v>
      </c>
      <c r="AK3" s="17">
        <v>74</v>
      </c>
      <c r="AL3" s="17">
        <v>60</v>
      </c>
      <c r="AM3" s="17">
        <v>64</v>
      </c>
      <c r="AN3" s="17">
        <v>70</v>
      </c>
      <c r="AO3" s="17">
        <v>81</v>
      </c>
      <c r="AP3" s="17">
        <v>75</v>
      </c>
      <c r="AQ3" s="17">
        <v>58</v>
      </c>
      <c r="AR3" s="17">
        <v>69</v>
      </c>
      <c r="AS3" s="17">
        <v>54</v>
      </c>
      <c r="AT3" s="17">
        <v>59</v>
      </c>
      <c r="AU3" s="17">
        <v>62</v>
      </c>
      <c r="AV3" s="17">
        <v>71</v>
      </c>
      <c r="AW3" s="17">
        <v>75</v>
      </c>
      <c r="AX3" s="17">
        <v>80</v>
      </c>
      <c r="AY3" s="17">
        <v>59</v>
      </c>
      <c r="AZ3" s="17">
        <v>76</v>
      </c>
      <c r="BA3" s="17">
        <v>66</v>
      </c>
      <c r="BB3" s="17">
        <v>59</v>
      </c>
      <c r="BC3" s="17">
        <v>64</v>
      </c>
      <c r="BD3" s="17">
        <v>67</v>
      </c>
      <c r="BE3" s="17">
        <v>59</v>
      </c>
      <c r="BF3" s="17">
        <v>86</v>
      </c>
      <c r="BG3" s="17">
        <v>101</v>
      </c>
      <c r="BH3" s="17">
        <v>69</v>
      </c>
      <c r="BI3" s="17">
        <v>110</v>
      </c>
      <c r="BJ3" s="17">
        <v>94</v>
      </c>
      <c r="BK3" s="17">
        <v>91</v>
      </c>
      <c r="BL3" s="17">
        <v>115</v>
      </c>
      <c r="BM3" s="17">
        <v>108</v>
      </c>
      <c r="BN3" s="17">
        <v>125</v>
      </c>
      <c r="BO3" s="17">
        <v>103</v>
      </c>
      <c r="BP3" s="17">
        <v>119</v>
      </c>
      <c r="BQ3" s="17">
        <v>92</v>
      </c>
      <c r="BR3" s="17">
        <v>86</v>
      </c>
      <c r="BS3" s="17">
        <v>81</v>
      </c>
      <c r="BT3" s="17">
        <v>84</v>
      </c>
      <c r="BU3" s="17">
        <v>83</v>
      </c>
      <c r="BV3" s="17">
        <v>74</v>
      </c>
      <c r="BW3" s="17">
        <v>69</v>
      </c>
      <c r="BX3" s="17">
        <v>45</v>
      </c>
      <c r="BY3" s="17">
        <v>45</v>
      </c>
      <c r="BZ3" s="17">
        <v>37</v>
      </c>
      <c r="CA3" s="17">
        <v>12</v>
      </c>
      <c r="CB3" s="17">
        <v>13</v>
      </c>
      <c r="CC3" s="17">
        <v>10</v>
      </c>
      <c r="CD3" s="17">
        <v>44</v>
      </c>
      <c r="CE3" s="17">
        <v>36</v>
      </c>
      <c r="CF3" s="17">
        <v>38</v>
      </c>
      <c r="CG3" s="17">
        <v>44</v>
      </c>
      <c r="CH3" s="17">
        <v>36</v>
      </c>
      <c r="CI3" s="17">
        <v>32</v>
      </c>
      <c r="CJ3" s="17">
        <v>14</v>
      </c>
      <c r="CK3" s="17">
        <v>29</v>
      </c>
      <c r="CL3" s="17">
        <v>27</v>
      </c>
      <c r="CM3" s="17">
        <v>13</v>
      </c>
      <c r="CN3" s="17">
        <v>11</v>
      </c>
      <c r="CO3" s="17">
        <v>11</v>
      </c>
      <c r="CP3" s="17">
        <v>16</v>
      </c>
      <c r="CQ3" s="17">
        <v>7</v>
      </c>
      <c r="CR3" s="17">
        <v>4</v>
      </c>
      <c r="CS3" s="17">
        <v>2</v>
      </c>
      <c r="CT3" s="17">
        <v>1</v>
      </c>
      <c r="CU3" s="17">
        <v>3</v>
      </c>
      <c r="CV3" s="17"/>
      <c r="CW3" s="17">
        <v>2</v>
      </c>
      <c r="CX3" s="17"/>
      <c r="CY3" s="17"/>
    </row>
    <row r="4" spans="1:103" ht="13.8" x14ac:dyDescent="0.25">
      <c r="A4" s="16" t="s">
        <v>50</v>
      </c>
      <c r="B4" s="17">
        <v>135</v>
      </c>
      <c r="C4" s="17">
        <v>3</v>
      </c>
      <c r="D4" s="17">
        <v>1</v>
      </c>
      <c r="E4" s="17"/>
      <c r="F4" s="17">
        <v>2</v>
      </c>
      <c r="G4" s="17"/>
      <c r="H4" s="17">
        <v>1</v>
      </c>
      <c r="I4" s="17">
        <v>1</v>
      </c>
      <c r="J4" s="17"/>
      <c r="K4" s="17">
        <v>2</v>
      </c>
      <c r="L4" s="17">
        <v>1</v>
      </c>
      <c r="M4" s="17">
        <v>2</v>
      </c>
      <c r="N4" s="17"/>
      <c r="O4" s="17"/>
      <c r="P4" s="17">
        <v>3</v>
      </c>
      <c r="Q4" s="17">
        <v>3</v>
      </c>
      <c r="R4" s="17">
        <v>2</v>
      </c>
      <c r="S4" s="17">
        <v>3</v>
      </c>
      <c r="T4" s="17">
        <v>2</v>
      </c>
      <c r="U4" s="17">
        <v>1</v>
      </c>
      <c r="V4" s="17">
        <v>1</v>
      </c>
      <c r="W4" s="17">
        <v>2</v>
      </c>
      <c r="X4" s="17">
        <v>1</v>
      </c>
      <c r="Y4" s="17"/>
      <c r="Z4" s="17">
        <v>1</v>
      </c>
      <c r="AA4" s="17">
        <v>1</v>
      </c>
      <c r="AB4" s="17">
        <v>1</v>
      </c>
      <c r="AC4" s="17">
        <v>1</v>
      </c>
      <c r="AD4" s="17"/>
      <c r="AE4" s="17"/>
      <c r="AF4" s="17"/>
      <c r="AG4" s="17">
        <v>5</v>
      </c>
      <c r="AH4" s="17">
        <v>4</v>
      </c>
      <c r="AI4" s="17"/>
      <c r="AJ4" s="17">
        <v>3</v>
      </c>
      <c r="AK4" s="17">
        <v>1</v>
      </c>
      <c r="AL4" s="17">
        <v>2</v>
      </c>
      <c r="AM4" s="17">
        <v>2</v>
      </c>
      <c r="AN4" s="17"/>
      <c r="AO4" s="17">
        <v>4</v>
      </c>
      <c r="AP4" s="17">
        <v>2</v>
      </c>
      <c r="AQ4" s="17">
        <v>3</v>
      </c>
      <c r="AR4" s="17">
        <v>2</v>
      </c>
      <c r="AS4" s="17"/>
      <c r="AT4" s="17">
        <v>4</v>
      </c>
      <c r="AU4" s="17">
        <v>2</v>
      </c>
      <c r="AV4" s="17">
        <v>2</v>
      </c>
      <c r="AW4" s="17">
        <v>3</v>
      </c>
      <c r="AX4" s="17"/>
      <c r="AY4" s="17">
        <v>1</v>
      </c>
      <c r="AZ4" s="17">
        <v>4</v>
      </c>
      <c r="BA4" s="17">
        <v>2</v>
      </c>
      <c r="BB4" s="17">
        <v>1</v>
      </c>
      <c r="BC4" s="17">
        <v>2</v>
      </c>
      <c r="BD4" s="17">
        <v>1</v>
      </c>
      <c r="BE4" s="17">
        <v>4</v>
      </c>
      <c r="BF4" s="17"/>
      <c r="BG4" s="17">
        <v>6</v>
      </c>
      <c r="BH4" s="17">
        <v>3</v>
      </c>
      <c r="BI4" s="17">
        <v>5</v>
      </c>
      <c r="BJ4" s="17">
        <v>2</v>
      </c>
      <c r="BK4" s="17">
        <v>5</v>
      </c>
      <c r="BL4" s="17">
        <v>2</v>
      </c>
      <c r="BM4" s="17">
        <v>1</v>
      </c>
      <c r="BN4" s="17">
        <v>2</v>
      </c>
      <c r="BO4" s="17">
        <v>4</v>
      </c>
      <c r="BP4" s="17">
        <v>3</v>
      </c>
      <c r="BQ4" s="17">
        <v>2</v>
      </c>
      <c r="BR4" s="17"/>
      <c r="BS4" s="17"/>
      <c r="BT4" s="17"/>
      <c r="BU4" s="17"/>
      <c r="BV4" s="17">
        <v>2</v>
      </c>
      <c r="BW4" s="17"/>
      <c r="BX4" s="17"/>
      <c r="BY4" s="17">
        <v>2</v>
      </c>
      <c r="BZ4" s="17">
        <v>2</v>
      </c>
      <c r="CA4" s="17"/>
      <c r="CB4" s="17"/>
      <c r="CC4" s="17"/>
      <c r="CD4" s="17"/>
      <c r="CE4" s="17">
        <v>1</v>
      </c>
      <c r="CF4" s="17">
        <v>1</v>
      </c>
      <c r="CG4" s="17">
        <v>1</v>
      </c>
      <c r="CH4" s="17">
        <v>2</v>
      </c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</row>
    <row r="5" spans="1:103" ht="13.8" x14ac:dyDescent="0.25">
      <c r="A5" s="16" t="s">
        <v>51</v>
      </c>
      <c r="B5" s="17">
        <v>16</v>
      </c>
      <c r="C5" s="17"/>
      <c r="D5" s="17"/>
      <c r="E5" s="17"/>
      <c r="F5" s="17"/>
      <c r="G5" s="17"/>
      <c r="H5" s="17"/>
      <c r="I5" s="17"/>
      <c r="J5" s="17"/>
      <c r="K5" s="17">
        <v>1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>
        <v>1</v>
      </c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>
        <v>1</v>
      </c>
      <c r="BB5" s="17"/>
      <c r="BC5" s="17"/>
      <c r="BD5" s="17"/>
      <c r="BE5" s="17"/>
      <c r="BF5" s="17"/>
      <c r="BG5" s="17"/>
      <c r="BH5" s="17"/>
      <c r="BI5" s="17"/>
      <c r="BJ5" s="17"/>
      <c r="BK5" s="17">
        <v>1</v>
      </c>
      <c r="BL5" s="17"/>
      <c r="BM5" s="17"/>
      <c r="BN5" s="17">
        <v>1</v>
      </c>
      <c r="BO5" s="17">
        <v>1</v>
      </c>
      <c r="BP5" s="17">
        <v>2</v>
      </c>
      <c r="BQ5" s="17">
        <v>1</v>
      </c>
      <c r="BR5" s="17">
        <v>1</v>
      </c>
      <c r="BS5" s="17">
        <v>2</v>
      </c>
      <c r="BT5" s="17"/>
      <c r="BU5" s="17"/>
      <c r="BV5" s="17"/>
      <c r="BW5" s="17"/>
      <c r="BX5" s="17">
        <v>1</v>
      </c>
      <c r="BY5" s="17"/>
      <c r="BZ5" s="17"/>
      <c r="CA5" s="17"/>
      <c r="CB5" s="17"/>
      <c r="CC5" s="17"/>
      <c r="CD5" s="17"/>
      <c r="CE5" s="17"/>
      <c r="CF5" s="17">
        <v>1</v>
      </c>
      <c r="CG5" s="17">
        <v>1</v>
      </c>
      <c r="CH5" s="17">
        <v>1</v>
      </c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</row>
    <row r="6" spans="1:103" ht="13.8" x14ac:dyDescent="0.25">
      <c r="A6" s="16" t="s">
        <v>52</v>
      </c>
      <c r="B6" s="17">
        <v>177</v>
      </c>
      <c r="C6" s="17"/>
      <c r="D6" s="17">
        <v>3</v>
      </c>
      <c r="E6" s="17">
        <v>1</v>
      </c>
      <c r="F6" s="17">
        <v>3</v>
      </c>
      <c r="G6" s="17">
        <v>4</v>
      </c>
      <c r="H6" s="17">
        <v>4</v>
      </c>
      <c r="I6" s="17">
        <v>4</v>
      </c>
      <c r="J6" s="17">
        <v>3</v>
      </c>
      <c r="K6" s="17">
        <v>3</v>
      </c>
      <c r="L6" s="17">
        <v>3</v>
      </c>
      <c r="M6" s="17">
        <v>2</v>
      </c>
      <c r="N6" s="17">
        <v>2</v>
      </c>
      <c r="O6" s="17">
        <v>1</v>
      </c>
      <c r="P6" s="17">
        <v>2</v>
      </c>
      <c r="Q6" s="17">
        <v>3</v>
      </c>
      <c r="R6" s="17"/>
      <c r="S6" s="17">
        <v>1</v>
      </c>
      <c r="T6" s="17">
        <v>1</v>
      </c>
      <c r="U6" s="17">
        <v>1</v>
      </c>
      <c r="V6" s="17"/>
      <c r="W6" s="17">
        <v>3</v>
      </c>
      <c r="X6" s="17">
        <v>2</v>
      </c>
      <c r="Y6" s="17">
        <v>1</v>
      </c>
      <c r="Z6" s="17">
        <v>1</v>
      </c>
      <c r="AA6" s="17"/>
      <c r="AB6" s="17">
        <v>2</v>
      </c>
      <c r="AC6" s="17"/>
      <c r="AD6" s="17"/>
      <c r="AE6" s="17">
        <v>3</v>
      </c>
      <c r="AF6" s="17">
        <v>2</v>
      </c>
      <c r="AG6" s="17">
        <v>1</v>
      </c>
      <c r="AH6" s="17">
        <v>3</v>
      </c>
      <c r="AI6" s="17">
        <v>4</v>
      </c>
      <c r="AJ6" s="17">
        <v>4</v>
      </c>
      <c r="AK6" s="17">
        <v>3</v>
      </c>
      <c r="AL6" s="17">
        <v>4</v>
      </c>
      <c r="AM6" s="17">
        <v>3</v>
      </c>
      <c r="AN6" s="17">
        <v>1</v>
      </c>
      <c r="AO6" s="17">
        <v>4</v>
      </c>
      <c r="AP6" s="17">
        <v>2</v>
      </c>
      <c r="AQ6" s="17">
        <v>1</v>
      </c>
      <c r="AR6" s="17">
        <v>2</v>
      </c>
      <c r="AS6" s="17"/>
      <c r="AT6" s="17">
        <v>5</v>
      </c>
      <c r="AU6" s="17">
        <v>2</v>
      </c>
      <c r="AV6" s="17"/>
      <c r="AW6" s="17">
        <v>2</v>
      </c>
      <c r="AX6" s="17">
        <v>3</v>
      </c>
      <c r="AY6" s="17">
        <v>2</v>
      </c>
      <c r="AZ6" s="17">
        <v>3</v>
      </c>
      <c r="BA6" s="17">
        <v>2</v>
      </c>
      <c r="BB6" s="17">
        <v>4</v>
      </c>
      <c r="BC6" s="17">
        <v>4</v>
      </c>
      <c r="BD6" s="17">
        <v>3</v>
      </c>
      <c r="BE6" s="17">
        <v>3</v>
      </c>
      <c r="BF6" s="17"/>
      <c r="BG6" s="17">
        <v>3</v>
      </c>
      <c r="BH6" s="17">
        <v>2</v>
      </c>
      <c r="BI6" s="17">
        <v>3</v>
      </c>
      <c r="BJ6" s="17">
        <v>3</v>
      </c>
      <c r="BK6" s="17">
        <v>1</v>
      </c>
      <c r="BL6" s="17">
        <v>5</v>
      </c>
      <c r="BM6" s="17">
        <v>2</v>
      </c>
      <c r="BN6" s="17">
        <v>4</v>
      </c>
      <c r="BO6" s="17">
        <v>4</v>
      </c>
      <c r="BP6" s="17">
        <v>5</v>
      </c>
      <c r="BQ6" s="17">
        <v>3</v>
      </c>
      <c r="BR6" s="17">
        <v>3</v>
      </c>
      <c r="BS6" s="17">
        <v>1</v>
      </c>
      <c r="BT6" s="17">
        <v>1</v>
      </c>
      <c r="BU6" s="17">
        <v>1</v>
      </c>
      <c r="BV6" s="17">
        <v>2</v>
      </c>
      <c r="BW6" s="17">
        <v>2</v>
      </c>
      <c r="BX6" s="17">
        <v>1</v>
      </c>
      <c r="BY6" s="17">
        <v>2</v>
      </c>
      <c r="BZ6" s="17"/>
      <c r="CA6" s="17">
        <v>1</v>
      </c>
      <c r="CB6" s="17"/>
      <c r="CC6" s="17"/>
      <c r="CD6" s="17"/>
      <c r="CE6" s="17">
        <v>2</v>
      </c>
      <c r="CF6" s="17">
        <v>2</v>
      </c>
      <c r="CG6" s="17"/>
      <c r="CH6" s="17"/>
      <c r="CI6" s="17">
        <v>1</v>
      </c>
      <c r="CJ6" s="17">
        <v>1</v>
      </c>
      <c r="CK6" s="17"/>
      <c r="CL6" s="17"/>
      <c r="CM6" s="17"/>
      <c r="CN6" s="17">
        <v>1</v>
      </c>
      <c r="CO6" s="17"/>
      <c r="CP6" s="17"/>
      <c r="CQ6" s="17"/>
      <c r="CR6" s="17"/>
      <c r="CS6" s="17">
        <v>1</v>
      </c>
      <c r="CT6" s="17"/>
      <c r="CU6" s="17"/>
      <c r="CV6" s="17"/>
      <c r="CW6" s="17"/>
      <c r="CX6" s="17"/>
      <c r="CY6" s="17"/>
    </row>
    <row r="7" spans="1:103" ht="13.8" x14ac:dyDescent="0.25">
      <c r="A7" s="16" t="s">
        <v>53</v>
      </c>
      <c r="B7" s="17">
        <v>406</v>
      </c>
      <c r="C7" s="17">
        <v>2</v>
      </c>
      <c r="D7" s="17">
        <v>4</v>
      </c>
      <c r="E7" s="17"/>
      <c r="F7" s="17">
        <v>2</v>
      </c>
      <c r="G7" s="17">
        <v>3</v>
      </c>
      <c r="H7" s="17">
        <v>2</v>
      </c>
      <c r="I7" s="17">
        <v>7</v>
      </c>
      <c r="J7" s="17">
        <v>5</v>
      </c>
      <c r="K7" s="17">
        <v>7</v>
      </c>
      <c r="L7" s="17">
        <v>7</v>
      </c>
      <c r="M7" s="17">
        <v>5</v>
      </c>
      <c r="N7" s="17">
        <v>3</v>
      </c>
      <c r="O7" s="17">
        <v>7</v>
      </c>
      <c r="P7" s="17">
        <v>4</v>
      </c>
      <c r="Q7" s="17">
        <v>5</v>
      </c>
      <c r="R7" s="17">
        <v>6</v>
      </c>
      <c r="S7" s="17">
        <v>7</v>
      </c>
      <c r="T7" s="17">
        <v>11</v>
      </c>
      <c r="U7" s="17">
        <v>4</v>
      </c>
      <c r="V7" s="17">
        <v>1</v>
      </c>
      <c r="W7" s="17">
        <v>3</v>
      </c>
      <c r="X7" s="17">
        <v>3</v>
      </c>
      <c r="Y7" s="17">
        <v>3</v>
      </c>
      <c r="Z7" s="17">
        <v>2</v>
      </c>
      <c r="AA7" s="17">
        <v>2</v>
      </c>
      <c r="AB7" s="17">
        <v>1</v>
      </c>
      <c r="AC7" s="17">
        <v>1</v>
      </c>
      <c r="AD7" s="17">
        <v>1</v>
      </c>
      <c r="AE7" s="17">
        <v>3</v>
      </c>
      <c r="AF7" s="17">
        <v>4</v>
      </c>
      <c r="AG7" s="17">
        <v>8</v>
      </c>
      <c r="AH7" s="17">
        <v>3</v>
      </c>
      <c r="AI7" s="17">
        <v>5</v>
      </c>
      <c r="AJ7" s="17">
        <v>2</v>
      </c>
      <c r="AK7" s="17">
        <v>4</v>
      </c>
      <c r="AL7" s="17">
        <v>7</v>
      </c>
      <c r="AM7" s="17">
        <v>8</v>
      </c>
      <c r="AN7" s="17">
        <v>3</v>
      </c>
      <c r="AO7" s="17">
        <v>4</v>
      </c>
      <c r="AP7" s="17">
        <v>7</v>
      </c>
      <c r="AQ7" s="17">
        <v>4</v>
      </c>
      <c r="AR7" s="17">
        <v>7</v>
      </c>
      <c r="AS7" s="17">
        <v>9</v>
      </c>
      <c r="AT7" s="17">
        <v>5</v>
      </c>
      <c r="AU7" s="17">
        <v>4</v>
      </c>
      <c r="AV7" s="17">
        <v>8</v>
      </c>
      <c r="AW7" s="17">
        <v>4</v>
      </c>
      <c r="AX7" s="17">
        <v>5</v>
      </c>
      <c r="AY7" s="17">
        <v>1</v>
      </c>
      <c r="AZ7" s="17">
        <v>4</v>
      </c>
      <c r="BA7" s="17">
        <v>5</v>
      </c>
      <c r="BB7" s="17">
        <v>6</v>
      </c>
      <c r="BC7" s="17">
        <v>6</v>
      </c>
      <c r="BD7" s="17">
        <v>4</v>
      </c>
      <c r="BE7" s="17">
        <v>6</v>
      </c>
      <c r="BF7" s="17">
        <v>2</v>
      </c>
      <c r="BG7" s="17">
        <v>6</v>
      </c>
      <c r="BH7" s="17">
        <v>11</v>
      </c>
      <c r="BI7" s="17">
        <v>6</v>
      </c>
      <c r="BJ7" s="17">
        <v>7</v>
      </c>
      <c r="BK7" s="17">
        <v>9</v>
      </c>
      <c r="BL7" s="17">
        <v>8</v>
      </c>
      <c r="BM7" s="17">
        <v>8</v>
      </c>
      <c r="BN7" s="17">
        <v>14</v>
      </c>
      <c r="BO7" s="17">
        <v>7</v>
      </c>
      <c r="BP7" s="17">
        <v>8</v>
      </c>
      <c r="BQ7" s="17">
        <v>4</v>
      </c>
      <c r="BR7" s="17">
        <v>7</v>
      </c>
      <c r="BS7" s="17">
        <v>8</v>
      </c>
      <c r="BT7" s="17">
        <v>8</v>
      </c>
      <c r="BU7" s="17">
        <v>10</v>
      </c>
      <c r="BV7" s="17">
        <v>7</v>
      </c>
      <c r="BW7" s="17">
        <v>11</v>
      </c>
      <c r="BX7" s="17">
        <v>3</v>
      </c>
      <c r="BY7" s="17">
        <v>4</v>
      </c>
      <c r="BZ7" s="17">
        <v>4</v>
      </c>
      <c r="CA7" s="17"/>
      <c r="CB7" s="17"/>
      <c r="CC7" s="17">
        <v>1</v>
      </c>
      <c r="CD7" s="17">
        <v>1</v>
      </c>
      <c r="CE7" s="17">
        <v>2</v>
      </c>
      <c r="CF7" s="17"/>
      <c r="CG7" s="17">
        <v>1</v>
      </c>
      <c r="CH7" s="17"/>
      <c r="CI7" s="17">
        <v>1</v>
      </c>
      <c r="CJ7" s="17"/>
      <c r="CK7" s="17"/>
      <c r="CL7" s="17"/>
      <c r="CM7" s="17"/>
      <c r="CN7" s="17">
        <v>1</v>
      </c>
      <c r="CO7" s="17">
        <v>2</v>
      </c>
      <c r="CP7" s="17"/>
      <c r="CQ7" s="17"/>
      <c r="CR7" s="17">
        <v>1</v>
      </c>
      <c r="CS7" s="17"/>
      <c r="CT7" s="17"/>
      <c r="CU7" s="17"/>
      <c r="CV7" s="17"/>
      <c r="CW7" s="17"/>
      <c r="CX7" s="17"/>
      <c r="CY7" s="17"/>
    </row>
    <row r="8" spans="1:103" ht="13.8" x14ac:dyDescent="0.25">
      <c r="A8" s="16" t="s">
        <v>54</v>
      </c>
      <c r="B8" s="17">
        <v>39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>
        <v>1</v>
      </c>
      <c r="U8" s="17"/>
      <c r="V8" s="17"/>
      <c r="W8" s="17"/>
      <c r="X8" s="17"/>
      <c r="Y8" s="17"/>
      <c r="Z8" s="17">
        <v>2</v>
      </c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>
        <v>1</v>
      </c>
      <c r="AL8" s="17"/>
      <c r="AM8" s="17"/>
      <c r="AN8" s="17"/>
      <c r="AO8" s="17">
        <v>1</v>
      </c>
      <c r="AP8" s="17"/>
      <c r="AQ8" s="17"/>
      <c r="AR8" s="17"/>
      <c r="AS8" s="17"/>
      <c r="AT8" s="17">
        <v>1</v>
      </c>
      <c r="AU8" s="17"/>
      <c r="AV8" s="17"/>
      <c r="AW8" s="17"/>
      <c r="AX8" s="17">
        <v>1</v>
      </c>
      <c r="AY8" s="17">
        <v>1</v>
      </c>
      <c r="AZ8" s="17">
        <v>1</v>
      </c>
      <c r="BA8" s="17"/>
      <c r="BB8" s="17">
        <v>1</v>
      </c>
      <c r="BC8" s="17">
        <v>1</v>
      </c>
      <c r="BD8" s="17">
        <v>1</v>
      </c>
      <c r="BE8" s="17">
        <v>1</v>
      </c>
      <c r="BF8" s="17">
        <v>1</v>
      </c>
      <c r="BG8" s="17"/>
      <c r="BH8" s="17"/>
      <c r="BI8" s="17"/>
      <c r="BJ8" s="17">
        <v>1</v>
      </c>
      <c r="BK8" s="17"/>
      <c r="BL8" s="17">
        <v>1</v>
      </c>
      <c r="BM8" s="17"/>
      <c r="BN8" s="17">
        <v>2</v>
      </c>
      <c r="BO8" s="17">
        <v>1</v>
      </c>
      <c r="BP8" s="17">
        <v>1</v>
      </c>
      <c r="BQ8" s="17"/>
      <c r="BR8" s="17">
        <v>1</v>
      </c>
      <c r="BS8" s="17">
        <v>1</v>
      </c>
      <c r="BT8" s="17"/>
      <c r="BU8" s="17">
        <v>1</v>
      </c>
      <c r="BV8" s="17">
        <v>2</v>
      </c>
      <c r="BW8" s="17"/>
      <c r="BX8" s="17">
        <v>1</v>
      </c>
      <c r="BY8" s="17"/>
      <c r="BZ8" s="17">
        <v>1</v>
      </c>
      <c r="CA8" s="17"/>
      <c r="CB8" s="17"/>
      <c r="CC8" s="17"/>
      <c r="CD8" s="17"/>
      <c r="CE8" s="17">
        <v>1</v>
      </c>
      <c r="CF8" s="17"/>
      <c r="CG8" s="17">
        <v>2</v>
      </c>
      <c r="CH8" s="17">
        <v>5</v>
      </c>
      <c r="CI8" s="17">
        <v>2</v>
      </c>
      <c r="CJ8" s="17"/>
      <c r="CK8" s="17">
        <v>1</v>
      </c>
      <c r="CL8" s="17">
        <v>1</v>
      </c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</row>
    <row r="9" spans="1:103" ht="13.8" x14ac:dyDescent="0.25">
      <c r="A9" s="16" t="s">
        <v>55</v>
      </c>
      <c r="B9" s="17">
        <v>55</v>
      </c>
      <c r="C9" s="17"/>
      <c r="D9" s="17"/>
      <c r="E9" s="17"/>
      <c r="F9" s="17"/>
      <c r="G9" s="17">
        <v>2</v>
      </c>
      <c r="H9" s="17"/>
      <c r="I9" s="17">
        <v>2</v>
      </c>
      <c r="J9" s="17">
        <v>2</v>
      </c>
      <c r="K9" s="17">
        <v>5</v>
      </c>
      <c r="L9" s="17"/>
      <c r="M9" s="17">
        <v>1</v>
      </c>
      <c r="N9" s="17">
        <v>1</v>
      </c>
      <c r="O9" s="17">
        <v>1</v>
      </c>
      <c r="P9" s="17"/>
      <c r="Q9" s="17"/>
      <c r="R9" s="17"/>
      <c r="S9" s="17">
        <v>1</v>
      </c>
      <c r="T9" s="17"/>
      <c r="U9" s="17">
        <v>2</v>
      </c>
      <c r="V9" s="17"/>
      <c r="W9" s="17"/>
      <c r="X9" s="17"/>
      <c r="Y9" s="17"/>
      <c r="Z9" s="17"/>
      <c r="AA9" s="17"/>
      <c r="AB9" s="17"/>
      <c r="AC9" s="17">
        <v>1</v>
      </c>
      <c r="AD9" s="17"/>
      <c r="AE9" s="17"/>
      <c r="AF9" s="17">
        <v>1</v>
      </c>
      <c r="AG9" s="17"/>
      <c r="AH9" s="17">
        <v>1</v>
      </c>
      <c r="AI9" s="17">
        <v>2</v>
      </c>
      <c r="AJ9" s="17">
        <v>1</v>
      </c>
      <c r="AK9" s="17">
        <v>4</v>
      </c>
      <c r="AL9" s="17">
        <v>1</v>
      </c>
      <c r="AM9" s="17">
        <v>2</v>
      </c>
      <c r="AN9" s="17"/>
      <c r="AO9" s="17"/>
      <c r="AP9" s="17"/>
      <c r="AQ9" s="17"/>
      <c r="AR9" s="17"/>
      <c r="AS9" s="17">
        <v>1</v>
      </c>
      <c r="AT9" s="17">
        <v>1</v>
      </c>
      <c r="AU9" s="17"/>
      <c r="AV9" s="17">
        <v>1</v>
      </c>
      <c r="AW9" s="17"/>
      <c r="AX9" s="17">
        <v>1</v>
      </c>
      <c r="AY9" s="17">
        <v>1</v>
      </c>
      <c r="AZ9" s="17"/>
      <c r="BA9" s="17">
        <v>1</v>
      </c>
      <c r="BB9" s="17">
        <v>1</v>
      </c>
      <c r="BC9" s="17">
        <v>1</v>
      </c>
      <c r="BD9" s="17"/>
      <c r="BE9" s="17">
        <v>1</v>
      </c>
      <c r="BF9" s="17">
        <v>2</v>
      </c>
      <c r="BG9" s="17"/>
      <c r="BH9" s="17"/>
      <c r="BI9" s="17">
        <v>2</v>
      </c>
      <c r="BJ9" s="17">
        <v>2</v>
      </c>
      <c r="BK9" s="17"/>
      <c r="BL9" s="17">
        <v>1</v>
      </c>
      <c r="BM9" s="17"/>
      <c r="BN9" s="17">
        <v>1</v>
      </c>
      <c r="BO9" s="17"/>
      <c r="BP9" s="17">
        <v>1</v>
      </c>
      <c r="BQ9" s="17">
        <v>1</v>
      </c>
      <c r="BR9" s="17">
        <v>1</v>
      </c>
      <c r="BS9" s="17"/>
      <c r="BT9" s="17"/>
      <c r="BU9" s="17">
        <v>3</v>
      </c>
      <c r="BV9" s="17"/>
      <c r="BW9" s="17">
        <v>1</v>
      </c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>
        <v>1</v>
      </c>
      <c r="CR9" s="17"/>
      <c r="CS9" s="17"/>
      <c r="CT9" s="17"/>
      <c r="CU9" s="17"/>
      <c r="CV9" s="17"/>
      <c r="CW9" s="17"/>
      <c r="CX9" s="17"/>
      <c r="CY9" s="17"/>
    </row>
    <row r="10" spans="1:103" ht="13.8" x14ac:dyDescent="0.25">
      <c r="A10" s="16" t="s">
        <v>56</v>
      </c>
      <c r="B10" s="17">
        <v>556</v>
      </c>
      <c r="C10" s="17">
        <v>2</v>
      </c>
      <c r="D10" s="17"/>
      <c r="E10" s="17">
        <v>2</v>
      </c>
      <c r="F10" s="17">
        <v>2</v>
      </c>
      <c r="G10" s="17">
        <v>2</v>
      </c>
      <c r="H10" s="17">
        <v>5</v>
      </c>
      <c r="I10" s="17">
        <v>9</v>
      </c>
      <c r="J10" s="17">
        <v>7</v>
      </c>
      <c r="K10" s="17">
        <v>6</v>
      </c>
      <c r="L10" s="17">
        <v>3</v>
      </c>
      <c r="M10" s="17">
        <v>8</v>
      </c>
      <c r="N10" s="17">
        <v>5</v>
      </c>
      <c r="O10" s="17">
        <v>7</v>
      </c>
      <c r="P10" s="17">
        <v>6</v>
      </c>
      <c r="Q10" s="17">
        <v>4</v>
      </c>
      <c r="R10" s="17">
        <v>5</v>
      </c>
      <c r="S10" s="17">
        <v>8</v>
      </c>
      <c r="T10" s="17">
        <v>2</v>
      </c>
      <c r="U10" s="17">
        <v>3</v>
      </c>
      <c r="V10" s="17">
        <v>3</v>
      </c>
      <c r="W10" s="17">
        <v>1</v>
      </c>
      <c r="X10" s="17">
        <v>6</v>
      </c>
      <c r="Y10" s="17">
        <v>2</v>
      </c>
      <c r="Z10" s="17">
        <v>1</v>
      </c>
      <c r="AA10" s="17">
        <v>1</v>
      </c>
      <c r="AB10" s="17">
        <v>5</v>
      </c>
      <c r="AC10" s="17">
        <v>9</v>
      </c>
      <c r="AD10" s="17">
        <v>3</v>
      </c>
      <c r="AE10" s="17">
        <v>3</v>
      </c>
      <c r="AF10" s="17">
        <v>6</v>
      </c>
      <c r="AG10" s="17">
        <v>2</v>
      </c>
      <c r="AH10" s="17">
        <v>6</v>
      </c>
      <c r="AI10" s="17">
        <v>4</v>
      </c>
      <c r="AJ10" s="17">
        <v>6</v>
      </c>
      <c r="AK10" s="17">
        <v>8</v>
      </c>
      <c r="AL10" s="17">
        <v>11</v>
      </c>
      <c r="AM10" s="17">
        <v>7</v>
      </c>
      <c r="AN10" s="17">
        <v>5</v>
      </c>
      <c r="AO10" s="17">
        <v>7</v>
      </c>
      <c r="AP10" s="17">
        <v>1</v>
      </c>
      <c r="AQ10" s="17">
        <v>8</v>
      </c>
      <c r="AR10" s="17">
        <v>8</v>
      </c>
      <c r="AS10" s="17">
        <v>3</v>
      </c>
      <c r="AT10" s="17">
        <v>8</v>
      </c>
      <c r="AU10" s="17">
        <v>12</v>
      </c>
      <c r="AV10" s="17">
        <v>7</v>
      </c>
      <c r="AW10" s="17">
        <v>5</v>
      </c>
      <c r="AX10" s="17">
        <v>9</v>
      </c>
      <c r="AY10" s="17">
        <v>12</v>
      </c>
      <c r="AZ10" s="17">
        <v>5</v>
      </c>
      <c r="BA10" s="17">
        <v>5</v>
      </c>
      <c r="BB10" s="17">
        <v>6</v>
      </c>
      <c r="BC10" s="17">
        <v>2</v>
      </c>
      <c r="BD10" s="17">
        <v>4</v>
      </c>
      <c r="BE10" s="17">
        <v>5</v>
      </c>
      <c r="BF10" s="17">
        <v>7</v>
      </c>
      <c r="BG10" s="17">
        <v>6</v>
      </c>
      <c r="BH10" s="17">
        <v>7</v>
      </c>
      <c r="BI10" s="17">
        <v>12</v>
      </c>
      <c r="BJ10" s="17">
        <v>6</v>
      </c>
      <c r="BK10" s="17">
        <v>10</v>
      </c>
      <c r="BL10" s="17">
        <v>15</v>
      </c>
      <c r="BM10" s="17">
        <v>17</v>
      </c>
      <c r="BN10" s="17">
        <v>13</v>
      </c>
      <c r="BO10" s="17">
        <v>13</v>
      </c>
      <c r="BP10" s="17">
        <v>17</v>
      </c>
      <c r="BQ10" s="17">
        <v>25</v>
      </c>
      <c r="BR10" s="17">
        <v>12</v>
      </c>
      <c r="BS10" s="17">
        <v>10</v>
      </c>
      <c r="BT10" s="17">
        <v>9</v>
      </c>
      <c r="BU10" s="17">
        <v>13</v>
      </c>
      <c r="BV10" s="17">
        <v>9</v>
      </c>
      <c r="BW10" s="17">
        <v>11</v>
      </c>
      <c r="BX10" s="17">
        <v>4</v>
      </c>
      <c r="BY10" s="17">
        <v>8</v>
      </c>
      <c r="BZ10" s="17">
        <v>6</v>
      </c>
      <c r="CA10" s="17">
        <v>3</v>
      </c>
      <c r="CB10" s="17">
        <v>1</v>
      </c>
      <c r="CC10" s="17"/>
      <c r="CD10" s="17">
        <v>3</v>
      </c>
      <c r="CE10" s="17">
        <v>6</v>
      </c>
      <c r="CF10" s="17">
        <v>6</v>
      </c>
      <c r="CG10" s="17">
        <v>5</v>
      </c>
      <c r="CH10" s="17">
        <v>4</v>
      </c>
      <c r="CI10" s="17">
        <v>7</v>
      </c>
      <c r="CJ10" s="17">
        <v>3</v>
      </c>
      <c r="CK10" s="17">
        <v>1</v>
      </c>
      <c r="CL10" s="17">
        <v>1</v>
      </c>
      <c r="CM10" s="17"/>
      <c r="CN10" s="17">
        <v>2</v>
      </c>
      <c r="CO10" s="17"/>
      <c r="CP10" s="17">
        <v>1</v>
      </c>
      <c r="CQ10" s="17"/>
      <c r="CR10" s="17">
        <v>1</v>
      </c>
      <c r="CS10" s="17"/>
      <c r="CT10" s="17"/>
      <c r="CU10" s="17"/>
      <c r="CV10" s="17"/>
      <c r="CW10" s="17"/>
      <c r="CX10" s="17"/>
      <c r="CY10" s="17"/>
    </row>
    <row r="11" spans="1:103" ht="13.8" x14ac:dyDescent="0.25">
      <c r="A11" s="16" t="s">
        <v>57</v>
      </c>
      <c r="B11" s="17">
        <v>5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>
        <v>1</v>
      </c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>
        <v>1</v>
      </c>
      <c r="AR11" s="17"/>
      <c r="AS11" s="17"/>
      <c r="AT11" s="17"/>
      <c r="AU11" s="17"/>
      <c r="AV11" s="17"/>
      <c r="AW11" s="17"/>
      <c r="AX11" s="17"/>
      <c r="AY11" s="17"/>
      <c r="AZ11" s="17">
        <v>1</v>
      </c>
      <c r="BA11" s="17"/>
      <c r="BB11" s="17"/>
      <c r="BC11" s="17"/>
      <c r="BD11" s="17"/>
      <c r="BE11" s="17"/>
      <c r="BF11" s="17"/>
      <c r="BG11" s="17"/>
      <c r="BH11" s="17"/>
      <c r="BI11" s="17">
        <v>2</v>
      </c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</row>
    <row r="12" spans="1:103" ht="13.8" x14ac:dyDescent="0.25">
      <c r="A12" s="16" t="s">
        <v>58</v>
      </c>
      <c r="B12" s="17">
        <v>289</v>
      </c>
      <c r="C12" s="17">
        <v>1</v>
      </c>
      <c r="D12" s="17"/>
      <c r="E12" s="17"/>
      <c r="F12" s="17">
        <v>1</v>
      </c>
      <c r="G12" s="17">
        <v>2</v>
      </c>
      <c r="H12" s="17">
        <v>2</v>
      </c>
      <c r="I12" s="17">
        <v>2</v>
      </c>
      <c r="J12" s="17">
        <v>1</v>
      </c>
      <c r="K12" s="17">
        <v>2</v>
      </c>
      <c r="L12" s="17">
        <v>3</v>
      </c>
      <c r="M12" s="17">
        <v>2</v>
      </c>
      <c r="N12" s="17">
        <v>3</v>
      </c>
      <c r="O12" s="17">
        <v>2</v>
      </c>
      <c r="P12" s="17">
        <v>7</v>
      </c>
      <c r="Q12" s="17"/>
      <c r="R12" s="17">
        <v>3</v>
      </c>
      <c r="S12" s="17">
        <v>2</v>
      </c>
      <c r="T12" s="17">
        <v>3</v>
      </c>
      <c r="U12" s="17">
        <v>3</v>
      </c>
      <c r="V12" s="17">
        <v>2</v>
      </c>
      <c r="W12" s="17">
        <v>3</v>
      </c>
      <c r="X12" s="17">
        <v>4</v>
      </c>
      <c r="Y12" s="17">
        <v>4</v>
      </c>
      <c r="Z12" s="17">
        <v>1</v>
      </c>
      <c r="AA12" s="17"/>
      <c r="AB12" s="17">
        <v>1</v>
      </c>
      <c r="AC12" s="17"/>
      <c r="AD12" s="17">
        <v>3</v>
      </c>
      <c r="AE12" s="17"/>
      <c r="AF12" s="17">
        <v>1</v>
      </c>
      <c r="AG12" s="17">
        <v>2</v>
      </c>
      <c r="AH12" s="17">
        <v>2</v>
      </c>
      <c r="AI12" s="17">
        <v>2</v>
      </c>
      <c r="AJ12" s="17">
        <v>1</v>
      </c>
      <c r="AK12" s="17">
        <v>6</v>
      </c>
      <c r="AL12" s="17">
        <v>4</v>
      </c>
      <c r="AM12" s="17">
        <v>3</v>
      </c>
      <c r="AN12" s="17">
        <v>4</v>
      </c>
      <c r="AO12" s="17">
        <v>1</v>
      </c>
      <c r="AP12" s="17">
        <v>1</v>
      </c>
      <c r="AQ12" s="17">
        <v>4</v>
      </c>
      <c r="AR12" s="17">
        <v>2</v>
      </c>
      <c r="AS12" s="17">
        <v>7</v>
      </c>
      <c r="AT12" s="17">
        <v>8</v>
      </c>
      <c r="AU12" s="17">
        <v>5</v>
      </c>
      <c r="AV12" s="17">
        <v>6</v>
      </c>
      <c r="AW12" s="17">
        <v>6</v>
      </c>
      <c r="AX12" s="17">
        <v>2</v>
      </c>
      <c r="AY12" s="17">
        <v>2</v>
      </c>
      <c r="AZ12" s="17">
        <v>6</v>
      </c>
      <c r="BA12" s="17">
        <v>5</v>
      </c>
      <c r="BB12" s="17">
        <v>3</v>
      </c>
      <c r="BC12" s="17">
        <v>1</v>
      </c>
      <c r="BD12" s="17">
        <v>5</v>
      </c>
      <c r="BE12" s="17">
        <v>6</v>
      </c>
      <c r="BF12" s="17">
        <v>3</v>
      </c>
      <c r="BG12" s="17">
        <v>7</v>
      </c>
      <c r="BH12" s="17">
        <v>3</v>
      </c>
      <c r="BI12" s="17">
        <v>3</v>
      </c>
      <c r="BJ12" s="17">
        <v>5</v>
      </c>
      <c r="BK12" s="17">
        <v>3</v>
      </c>
      <c r="BL12" s="17">
        <v>5</v>
      </c>
      <c r="BM12" s="17">
        <v>4</v>
      </c>
      <c r="BN12" s="17">
        <v>8</v>
      </c>
      <c r="BO12" s="17">
        <v>7</v>
      </c>
      <c r="BP12" s="17">
        <v>8</v>
      </c>
      <c r="BQ12" s="17">
        <v>5</v>
      </c>
      <c r="BR12" s="17">
        <v>6</v>
      </c>
      <c r="BS12" s="17">
        <v>1</v>
      </c>
      <c r="BT12" s="17">
        <v>6</v>
      </c>
      <c r="BU12" s="17">
        <v>6</v>
      </c>
      <c r="BV12" s="17">
        <v>7</v>
      </c>
      <c r="BW12" s="17">
        <v>4</v>
      </c>
      <c r="BX12" s="17">
        <v>2</v>
      </c>
      <c r="BY12" s="17">
        <v>5</v>
      </c>
      <c r="BZ12" s="17">
        <v>3</v>
      </c>
      <c r="CA12" s="17">
        <v>2</v>
      </c>
      <c r="CB12" s="17">
        <v>1</v>
      </c>
      <c r="CC12" s="17"/>
      <c r="CD12" s="17"/>
      <c r="CE12" s="17">
        <v>9</v>
      </c>
      <c r="CF12" s="17">
        <v>2</v>
      </c>
      <c r="CG12" s="17">
        <v>7</v>
      </c>
      <c r="CH12" s="17">
        <v>5</v>
      </c>
      <c r="CI12" s="17">
        <v>3</v>
      </c>
      <c r="CJ12" s="17">
        <v>1</v>
      </c>
      <c r="CK12" s="17">
        <v>1</v>
      </c>
      <c r="CL12" s="17">
        <v>1</v>
      </c>
      <c r="CM12" s="17"/>
      <c r="CN12" s="17">
        <v>1</v>
      </c>
      <c r="CO12" s="17"/>
      <c r="CP12" s="17"/>
      <c r="CQ12" s="17"/>
      <c r="CR12" s="17">
        <v>1</v>
      </c>
      <c r="CS12" s="17"/>
      <c r="CT12" s="17">
        <v>1</v>
      </c>
      <c r="CU12" s="17"/>
      <c r="CV12" s="17">
        <v>1</v>
      </c>
      <c r="CW12" s="17"/>
      <c r="CX12" s="17"/>
      <c r="CY12" s="17"/>
    </row>
    <row r="13" spans="1:103" ht="13.8" x14ac:dyDescent="0.25">
      <c r="A13" s="16" t="s">
        <v>59</v>
      </c>
      <c r="B13" s="17">
        <v>33</v>
      </c>
      <c r="C13" s="17">
        <v>1</v>
      </c>
      <c r="D13" s="17"/>
      <c r="E13" s="17"/>
      <c r="F13" s="17"/>
      <c r="G13" s="17">
        <v>1</v>
      </c>
      <c r="H13" s="17"/>
      <c r="I13" s="17"/>
      <c r="J13" s="17"/>
      <c r="K13" s="17"/>
      <c r="L13" s="17">
        <v>1</v>
      </c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>
        <v>1</v>
      </c>
      <c r="AC13" s="17"/>
      <c r="AD13" s="17"/>
      <c r="AE13" s="17">
        <v>1</v>
      </c>
      <c r="AF13" s="17"/>
      <c r="AG13" s="17"/>
      <c r="AH13" s="17"/>
      <c r="AI13" s="17">
        <v>1</v>
      </c>
      <c r="AJ13" s="17"/>
      <c r="AK13" s="17"/>
      <c r="AL13" s="17">
        <v>2</v>
      </c>
      <c r="AM13" s="17"/>
      <c r="AN13" s="17">
        <v>1</v>
      </c>
      <c r="AO13" s="17"/>
      <c r="AP13" s="17"/>
      <c r="AQ13" s="17">
        <v>2</v>
      </c>
      <c r="AR13" s="17">
        <v>1</v>
      </c>
      <c r="AS13" s="17"/>
      <c r="AT13" s="17"/>
      <c r="AU13" s="17">
        <v>2</v>
      </c>
      <c r="AV13" s="17"/>
      <c r="AW13" s="17"/>
      <c r="AX13" s="17">
        <v>2</v>
      </c>
      <c r="AY13" s="17"/>
      <c r="AZ13" s="17">
        <v>1</v>
      </c>
      <c r="BA13" s="17"/>
      <c r="BB13" s="17"/>
      <c r="BC13" s="17"/>
      <c r="BD13" s="17"/>
      <c r="BE13" s="17"/>
      <c r="BF13" s="17"/>
      <c r="BG13" s="17"/>
      <c r="BH13" s="17"/>
      <c r="BI13" s="17">
        <v>1</v>
      </c>
      <c r="BJ13" s="17"/>
      <c r="BK13" s="17"/>
      <c r="BL13" s="17"/>
      <c r="BM13" s="17">
        <v>1</v>
      </c>
      <c r="BN13" s="17"/>
      <c r="BO13" s="17"/>
      <c r="BP13" s="17">
        <v>1</v>
      </c>
      <c r="BQ13" s="17">
        <v>1</v>
      </c>
      <c r="BR13" s="17">
        <v>1</v>
      </c>
      <c r="BS13" s="17"/>
      <c r="BT13" s="17">
        <v>2</v>
      </c>
      <c r="BU13" s="17"/>
      <c r="BV13" s="17">
        <v>2</v>
      </c>
      <c r="BW13" s="17"/>
      <c r="BX13" s="17">
        <v>1</v>
      </c>
      <c r="BY13" s="17"/>
      <c r="BZ13" s="17">
        <v>2</v>
      </c>
      <c r="CA13" s="17">
        <v>1</v>
      </c>
      <c r="CB13" s="17"/>
      <c r="CC13" s="17"/>
      <c r="CD13" s="17"/>
      <c r="CE13" s="17"/>
      <c r="CF13" s="17">
        <v>1</v>
      </c>
      <c r="CG13" s="17">
        <v>1</v>
      </c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>
        <v>1</v>
      </c>
      <c r="CS13" s="17"/>
      <c r="CT13" s="17"/>
      <c r="CU13" s="17"/>
      <c r="CV13" s="17"/>
      <c r="CW13" s="17"/>
      <c r="CX13" s="17"/>
      <c r="CY13" s="17"/>
    </row>
    <row r="14" spans="1:103" ht="13.8" x14ac:dyDescent="0.25">
      <c r="A14" s="16" t="s">
        <v>60</v>
      </c>
      <c r="B14" s="17">
        <v>6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>
        <v>1</v>
      </c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>
        <v>1</v>
      </c>
      <c r="BI14" s="17"/>
      <c r="BJ14" s="17"/>
      <c r="BK14" s="17"/>
      <c r="BL14" s="17">
        <v>1</v>
      </c>
      <c r="BM14" s="17"/>
      <c r="BN14" s="17"/>
      <c r="BO14" s="17"/>
      <c r="BP14" s="17"/>
      <c r="BQ14" s="17">
        <v>1</v>
      </c>
      <c r="BR14" s="17"/>
      <c r="BS14" s="17">
        <v>1</v>
      </c>
      <c r="BT14" s="17"/>
      <c r="BU14" s="17"/>
      <c r="BV14" s="17">
        <v>1</v>
      </c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</row>
    <row r="15" spans="1:103" ht="13.8" x14ac:dyDescent="0.25">
      <c r="A15" s="16" t="s">
        <v>61</v>
      </c>
      <c r="B15" s="17">
        <v>263</v>
      </c>
      <c r="C15" s="17">
        <v>3</v>
      </c>
      <c r="D15" s="17">
        <v>3</v>
      </c>
      <c r="E15" s="17">
        <v>1</v>
      </c>
      <c r="F15" s="17">
        <v>2</v>
      </c>
      <c r="G15" s="17">
        <v>1</v>
      </c>
      <c r="H15" s="17">
        <v>1</v>
      </c>
      <c r="I15" s="17">
        <v>4</v>
      </c>
      <c r="J15" s="17">
        <v>1</v>
      </c>
      <c r="K15" s="17">
        <v>2</v>
      </c>
      <c r="L15" s="17">
        <v>2</v>
      </c>
      <c r="M15" s="17">
        <v>5</v>
      </c>
      <c r="N15" s="17">
        <v>3</v>
      </c>
      <c r="O15" s="17">
        <v>5</v>
      </c>
      <c r="P15" s="17">
        <v>2</v>
      </c>
      <c r="Q15" s="17">
        <v>1</v>
      </c>
      <c r="R15" s="17">
        <v>1</v>
      </c>
      <c r="S15" s="17">
        <v>2</v>
      </c>
      <c r="T15" s="17">
        <v>3</v>
      </c>
      <c r="U15" s="17">
        <v>1</v>
      </c>
      <c r="V15" s="17">
        <v>1</v>
      </c>
      <c r="W15" s="17"/>
      <c r="X15" s="17">
        <v>3</v>
      </c>
      <c r="Y15" s="17">
        <v>5</v>
      </c>
      <c r="Z15" s="17">
        <v>4</v>
      </c>
      <c r="AA15" s="17">
        <v>1</v>
      </c>
      <c r="AB15" s="17">
        <v>4</v>
      </c>
      <c r="AC15" s="17"/>
      <c r="AD15" s="17">
        <v>2</v>
      </c>
      <c r="AE15" s="17">
        <v>1</v>
      </c>
      <c r="AF15" s="17"/>
      <c r="AG15" s="17">
        <v>3</v>
      </c>
      <c r="AH15" s="17">
        <v>1</v>
      </c>
      <c r="AI15" s="17">
        <v>2</v>
      </c>
      <c r="AJ15" s="17">
        <v>1</v>
      </c>
      <c r="AK15" s="17">
        <v>3</v>
      </c>
      <c r="AL15" s="17">
        <v>2</v>
      </c>
      <c r="AM15" s="17">
        <v>3</v>
      </c>
      <c r="AN15" s="17">
        <v>4</v>
      </c>
      <c r="AO15" s="17">
        <v>1</v>
      </c>
      <c r="AP15" s="17">
        <v>3</v>
      </c>
      <c r="AQ15" s="17">
        <v>1</v>
      </c>
      <c r="AR15" s="17">
        <v>2</v>
      </c>
      <c r="AS15" s="17">
        <v>5</v>
      </c>
      <c r="AT15" s="17">
        <v>2</v>
      </c>
      <c r="AU15" s="17">
        <v>3</v>
      </c>
      <c r="AV15" s="17">
        <v>6</v>
      </c>
      <c r="AW15" s="17">
        <v>4</v>
      </c>
      <c r="AX15" s="17">
        <v>1</v>
      </c>
      <c r="AY15" s="17">
        <v>4</v>
      </c>
      <c r="AZ15" s="17">
        <v>6</v>
      </c>
      <c r="BA15" s="17">
        <v>1</v>
      </c>
      <c r="BB15" s="17">
        <v>8</v>
      </c>
      <c r="BC15" s="17">
        <v>5</v>
      </c>
      <c r="BD15" s="17">
        <v>4</v>
      </c>
      <c r="BE15" s="17">
        <v>5</v>
      </c>
      <c r="BF15" s="17">
        <v>1</v>
      </c>
      <c r="BG15" s="17">
        <v>6</v>
      </c>
      <c r="BH15" s="17">
        <v>4</v>
      </c>
      <c r="BI15" s="17">
        <v>5</v>
      </c>
      <c r="BJ15" s="17">
        <v>5</v>
      </c>
      <c r="BK15" s="17">
        <v>5</v>
      </c>
      <c r="BL15" s="17">
        <v>8</v>
      </c>
      <c r="BM15" s="17">
        <v>8</v>
      </c>
      <c r="BN15" s="17">
        <v>9</v>
      </c>
      <c r="BO15" s="17">
        <v>5</v>
      </c>
      <c r="BP15" s="17">
        <v>7</v>
      </c>
      <c r="BQ15" s="17">
        <v>4</v>
      </c>
      <c r="BR15" s="17">
        <v>8</v>
      </c>
      <c r="BS15" s="17">
        <v>2</v>
      </c>
      <c r="BT15" s="17">
        <v>10</v>
      </c>
      <c r="BU15" s="17">
        <v>4</v>
      </c>
      <c r="BV15" s="17">
        <v>5</v>
      </c>
      <c r="BW15" s="17">
        <v>1</v>
      </c>
      <c r="BX15" s="17">
        <v>2</v>
      </c>
      <c r="BY15" s="17">
        <v>1</v>
      </c>
      <c r="BZ15" s="17">
        <v>2</v>
      </c>
      <c r="CA15" s="17"/>
      <c r="CB15" s="17"/>
      <c r="CC15" s="17">
        <v>3</v>
      </c>
      <c r="CD15" s="17">
        <v>5</v>
      </c>
      <c r="CE15" s="17">
        <v>1</v>
      </c>
      <c r="CF15" s="17">
        <v>1</v>
      </c>
      <c r="CG15" s="17">
        <v>1</v>
      </c>
      <c r="CH15" s="17">
        <v>1</v>
      </c>
      <c r="CI15" s="17"/>
      <c r="CJ15" s="17">
        <v>1</v>
      </c>
      <c r="CK15" s="17"/>
      <c r="CL15" s="17">
        <v>1</v>
      </c>
      <c r="CM15" s="17">
        <v>2</v>
      </c>
      <c r="CN15" s="17"/>
      <c r="CO15" s="17"/>
      <c r="CP15" s="17">
        <v>1</v>
      </c>
      <c r="CQ15" s="17"/>
      <c r="CR15" s="17"/>
      <c r="CS15" s="17"/>
      <c r="CT15" s="17"/>
      <c r="CU15" s="17"/>
      <c r="CV15" s="17"/>
      <c r="CW15" s="17"/>
      <c r="CX15" s="17"/>
      <c r="CY15" s="17"/>
    </row>
    <row r="16" spans="1:103" ht="13.8" x14ac:dyDescent="0.25">
      <c r="A16" s="16" t="s">
        <v>62</v>
      </c>
      <c r="B16" s="17">
        <v>415</v>
      </c>
      <c r="C16" s="17">
        <v>4</v>
      </c>
      <c r="D16" s="17">
        <v>4</v>
      </c>
      <c r="E16" s="17">
        <v>1</v>
      </c>
      <c r="F16" s="17">
        <v>3</v>
      </c>
      <c r="G16" s="17">
        <v>2</v>
      </c>
      <c r="H16" s="17">
        <v>5</v>
      </c>
      <c r="I16" s="17">
        <v>6</v>
      </c>
      <c r="J16" s="17">
        <v>1</v>
      </c>
      <c r="K16" s="17">
        <v>3</v>
      </c>
      <c r="L16" s="17">
        <v>3</v>
      </c>
      <c r="M16" s="17">
        <v>5</v>
      </c>
      <c r="N16" s="17">
        <v>1</v>
      </c>
      <c r="O16" s="17">
        <v>2</v>
      </c>
      <c r="P16" s="17">
        <v>7</v>
      </c>
      <c r="Q16" s="17">
        <v>2</v>
      </c>
      <c r="R16" s="17"/>
      <c r="S16" s="17">
        <v>1</v>
      </c>
      <c r="T16" s="17">
        <v>4</v>
      </c>
      <c r="U16" s="17">
        <v>1</v>
      </c>
      <c r="V16" s="17">
        <v>3</v>
      </c>
      <c r="W16" s="17">
        <v>3</v>
      </c>
      <c r="X16" s="17">
        <v>2</v>
      </c>
      <c r="Y16" s="17">
        <v>4</v>
      </c>
      <c r="Z16" s="17">
        <v>4</v>
      </c>
      <c r="AA16" s="17">
        <v>1</v>
      </c>
      <c r="AB16" s="17">
        <v>4</v>
      </c>
      <c r="AC16" s="17">
        <v>1</v>
      </c>
      <c r="AD16" s="17">
        <v>4</v>
      </c>
      <c r="AE16" s="17"/>
      <c r="AF16" s="17">
        <v>2</v>
      </c>
      <c r="AG16" s="17">
        <v>4</v>
      </c>
      <c r="AH16" s="17">
        <v>5</v>
      </c>
      <c r="AI16" s="17">
        <v>7</v>
      </c>
      <c r="AJ16" s="17">
        <v>5</v>
      </c>
      <c r="AK16" s="17">
        <v>3</v>
      </c>
      <c r="AL16" s="17">
        <v>4</v>
      </c>
      <c r="AM16" s="17">
        <v>3</v>
      </c>
      <c r="AN16" s="17">
        <v>2</v>
      </c>
      <c r="AO16" s="17">
        <v>4</v>
      </c>
      <c r="AP16" s="17">
        <v>5</v>
      </c>
      <c r="AQ16" s="17">
        <v>6</v>
      </c>
      <c r="AR16" s="17">
        <v>4</v>
      </c>
      <c r="AS16" s="17">
        <v>4</v>
      </c>
      <c r="AT16" s="17">
        <v>4</v>
      </c>
      <c r="AU16" s="17">
        <v>8</v>
      </c>
      <c r="AV16" s="17">
        <v>9</v>
      </c>
      <c r="AW16" s="17">
        <v>4</v>
      </c>
      <c r="AX16" s="17">
        <v>2</v>
      </c>
      <c r="AY16" s="17">
        <v>2</v>
      </c>
      <c r="AZ16" s="17">
        <v>4</v>
      </c>
      <c r="BA16" s="17">
        <v>5</v>
      </c>
      <c r="BB16" s="17">
        <v>4</v>
      </c>
      <c r="BC16" s="17">
        <v>3</v>
      </c>
      <c r="BD16" s="17">
        <v>8</v>
      </c>
      <c r="BE16" s="17">
        <v>14</v>
      </c>
      <c r="BF16" s="17">
        <v>12</v>
      </c>
      <c r="BG16" s="17">
        <v>6</v>
      </c>
      <c r="BH16" s="17">
        <v>18</v>
      </c>
      <c r="BI16" s="17">
        <v>10</v>
      </c>
      <c r="BJ16" s="17">
        <v>6</v>
      </c>
      <c r="BK16" s="17">
        <v>17</v>
      </c>
      <c r="BL16" s="17">
        <v>12</v>
      </c>
      <c r="BM16" s="17">
        <v>19</v>
      </c>
      <c r="BN16" s="17">
        <v>16</v>
      </c>
      <c r="BO16" s="17">
        <v>12</v>
      </c>
      <c r="BP16" s="17">
        <v>8</v>
      </c>
      <c r="BQ16" s="17">
        <v>9</v>
      </c>
      <c r="BR16" s="17">
        <v>10</v>
      </c>
      <c r="BS16" s="17">
        <v>7</v>
      </c>
      <c r="BT16" s="17">
        <v>2</v>
      </c>
      <c r="BU16" s="17">
        <v>4</v>
      </c>
      <c r="BV16" s="17">
        <v>4</v>
      </c>
      <c r="BW16" s="17">
        <v>8</v>
      </c>
      <c r="BX16" s="17">
        <v>1</v>
      </c>
      <c r="BY16" s="17">
        <v>4</v>
      </c>
      <c r="BZ16" s="17">
        <v>1</v>
      </c>
      <c r="CA16" s="17"/>
      <c r="CB16" s="17">
        <v>1</v>
      </c>
      <c r="CC16" s="17"/>
      <c r="CD16" s="17">
        <v>2</v>
      </c>
      <c r="CE16" s="17">
        <v>4</v>
      </c>
      <c r="CF16" s="17">
        <v>2</v>
      </c>
      <c r="CG16" s="17">
        <v>2</v>
      </c>
      <c r="CH16" s="17">
        <v>3</v>
      </c>
      <c r="CI16" s="17"/>
      <c r="CJ16" s="17"/>
      <c r="CK16" s="17"/>
      <c r="CL16" s="17">
        <v>1</v>
      </c>
      <c r="CM16" s="17">
        <v>2</v>
      </c>
      <c r="CN16" s="17">
        <v>1</v>
      </c>
      <c r="CO16" s="17">
        <v>1</v>
      </c>
      <c r="CP16" s="17">
        <v>2</v>
      </c>
      <c r="CQ16" s="17"/>
      <c r="CR16" s="17">
        <v>1</v>
      </c>
      <c r="CS16" s="17"/>
      <c r="CT16" s="17"/>
      <c r="CU16" s="17"/>
      <c r="CV16" s="17">
        <v>1</v>
      </c>
      <c r="CW16" s="17"/>
      <c r="CX16" s="17"/>
      <c r="CY16" s="17"/>
    </row>
    <row r="17" spans="1:103" ht="13.8" x14ac:dyDescent="0.25">
      <c r="A17" s="16" t="s">
        <v>63</v>
      </c>
      <c r="B17" s="17">
        <v>85</v>
      </c>
      <c r="C17" s="17"/>
      <c r="D17" s="17"/>
      <c r="E17" s="17"/>
      <c r="F17" s="17"/>
      <c r="G17" s="17"/>
      <c r="H17" s="17"/>
      <c r="I17" s="17">
        <v>1</v>
      </c>
      <c r="J17" s="17">
        <v>1</v>
      </c>
      <c r="K17" s="17"/>
      <c r="L17" s="17"/>
      <c r="M17" s="17">
        <v>2</v>
      </c>
      <c r="N17" s="17"/>
      <c r="O17" s="17"/>
      <c r="P17" s="17"/>
      <c r="Q17" s="17">
        <v>4</v>
      </c>
      <c r="R17" s="17">
        <v>1</v>
      </c>
      <c r="S17" s="17"/>
      <c r="T17" s="17"/>
      <c r="U17" s="17"/>
      <c r="V17" s="17"/>
      <c r="W17" s="17"/>
      <c r="X17" s="17">
        <v>1</v>
      </c>
      <c r="Y17" s="17"/>
      <c r="Z17" s="17"/>
      <c r="AA17" s="17"/>
      <c r="AB17" s="17"/>
      <c r="AC17" s="17"/>
      <c r="AD17" s="17"/>
      <c r="AE17" s="17"/>
      <c r="AF17" s="17"/>
      <c r="AG17" s="17"/>
      <c r="AH17" s="17">
        <v>1</v>
      </c>
      <c r="AI17" s="17"/>
      <c r="AJ17" s="17">
        <v>1</v>
      </c>
      <c r="AK17" s="17"/>
      <c r="AL17" s="17"/>
      <c r="AM17" s="17"/>
      <c r="AN17" s="17"/>
      <c r="AO17" s="17"/>
      <c r="AP17" s="17"/>
      <c r="AQ17" s="17"/>
      <c r="AR17" s="17"/>
      <c r="AS17" s="17">
        <v>2</v>
      </c>
      <c r="AT17" s="17"/>
      <c r="AU17" s="17">
        <v>1</v>
      </c>
      <c r="AV17" s="17">
        <v>4</v>
      </c>
      <c r="AW17" s="17"/>
      <c r="AX17" s="17"/>
      <c r="AY17" s="17"/>
      <c r="AZ17" s="17">
        <v>1</v>
      </c>
      <c r="BA17" s="17"/>
      <c r="BB17" s="17">
        <v>3</v>
      </c>
      <c r="BC17" s="17">
        <v>1</v>
      </c>
      <c r="BD17" s="17">
        <v>1</v>
      </c>
      <c r="BE17" s="17">
        <v>1</v>
      </c>
      <c r="BF17" s="17"/>
      <c r="BG17" s="17"/>
      <c r="BH17" s="17">
        <v>1</v>
      </c>
      <c r="BI17" s="17">
        <v>3</v>
      </c>
      <c r="BJ17" s="17">
        <v>3</v>
      </c>
      <c r="BK17" s="17">
        <v>5</v>
      </c>
      <c r="BL17" s="17">
        <v>6</v>
      </c>
      <c r="BM17" s="17">
        <v>7</v>
      </c>
      <c r="BN17" s="17">
        <v>6</v>
      </c>
      <c r="BO17" s="17">
        <v>4</v>
      </c>
      <c r="BP17" s="17">
        <v>2</v>
      </c>
      <c r="BQ17" s="17">
        <v>1</v>
      </c>
      <c r="BR17" s="17">
        <v>4</v>
      </c>
      <c r="BS17" s="17">
        <v>2</v>
      </c>
      <c r="BT17" s="17">
        <v>2</v>
      </c>
      <c r="BU17" s="17">
        <v>2</v>
      </c>
      <c r="BV17" s="17"/>
      <c r="BW17" s="17">
        <v>1</v>
      </c>
      <c r="BX17" s="17">
        <v>2</v>
      </c>
      <c r="BY17" s="17">
        <v>4</v>
      </c>
      <c r="BZ17" s="17"/>
      <c r="CA17" s="17"/>
      <c r="CB17" s="17"/>
      <c r="CC17" s="17"/>
      <c r="CD17" s="17"/>
      <c r="CE17" s="17"/>
      <c r="CF17" s="17">
        <v>1</v>
      </c>
      <c r="CG17" s="17">
        <v>1</v>
      </c>
      <c r="CH17" s="17"/>
      <c r="CI17" s="17"/>
      <c r="CJ17" s="17"/>
      <c r="CK17" s="17"/>
      <c r="CL17" s="17"/>
      <c r="CM17" s="17"/>
      <c r="CN17" s="17">
        <v>1</v>
      </c>
      <c r="CO17" s="17"/>
      <c r="CP17" s="17">
        <v>1</v>
      </c>
      <c r="CQ17" s="17"/>
      <c r="CR17" s="17"/>
      <c r="CS17" s="17"/>
      <c r="CT17" s="17"/>
      <c r="CU17" s="17"/>
      <c r="CV17" s="17"/>
      <c r="CW17" s="17"/>
      <c r="CX17" s="17"/>
      <c r="CY17" s="17"/>
    </row>
    <row r="18" spans="1:103" ht="13.8" x14ac:dyDescent="0.25">
      <c r="A18" s="16" t="s">
        <v>64</v>
      </c>
      <c r="B18" s="17">
        <v>72</v>
      </c>
      <c r="C18" s="17"/>
      <c r="D18" s="17"/>
      <c r="E18" s="17">
        <v>1</v>
      </c>
      <c r="F18" s="17">
        <v>1</v>
      </c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>
        <v>1</v>
      </c>
      <c r="S18" s="17"/>
      <c r="T18" s="17"/>
      <c r="U18" s="17">
        <v>1</v>
      </c>
      <c r="V18" s="17"/>
      <c r="W18" s="17">
        <v>1</v>
      </c>
      <c r="X18" s="17"/>
      <c r="Y18" s="17">
        <v>1</v>
      </c>
      <c r="Z18" s="17"/>
      <c r="AA18" s="17"/>
      <c r="AB18" s="17">
        <v>1</v>
      </c>
      <c r="AC18" s="17"/>
      <c r="AD18" s="17">
        <v>1</v>
      </c>
      <c r="AE18" s="17"/>
      <c r="AF18" s="17"/>
      <c r="AG18" s="17">
        <v>2</v>
      </c>
      <c r="AH18" s="17"/>
      <c r="AI18" s="17"/>
      <c r="AJ18" s="17"/>
      <c r="AK18" s="17"/>
      <c r="AL18" s="17">
        <v>1</v>
      </c>
      <c r="AM18" s="17"/>
      <c r="AN18" s="17">
        <v>1</v>
      </c>
      <c r="AO18" s="17"/>
      <c r="AP18" s="17"/>
      <c r="AQ18" s="17"/>
      <c r="AR18" s="17"/>
      <c r="AS18" s="17"/>
      <c r="AT18" s="17"/>
      <c r="AU18" s="17"/>
      <c r="AV18" s="17"/>
      <c r="AW18" s="17">
        <v>1</v>
      </c>
      <c r="AX18" s="17">
        <v>3</v>
      </c>
      <c r="AY18" s="17"/>
      <c r="AZ18" s="17">
        <v>2</v>
      </c>
      <c r="BA18" s="17">
        <v>2</v>
      </c>
      <c r="BB18" s="17"/>
      <c r="BC18" s="17"/>
      <c r="BD18" s="17"/>
      <c r="BE18" s="17"/>
      <c r="BF18" s="17">
        <v>2</v>
      </c>
      <c r="BG18" s="17">
        <v>3</v>
      </c>
      <c r="BH18" s="17">
        <v>2</v>
      </c>
      <c r="BI18" s="17">
        <v>2</v>
      </c>
      <c r="BJ18" s="17">
        <v>2</v>
      </c>
      <c r="BK18" s="17">
        <v>1</v>
      </c>
      <c r="BL18" s="17"/>
      <c r="BM18" s="17"/>
      <c r="BN18" s="17"/>
      <c r="BO18" s="17">
        <v>4</v>
      </c>
      <c r="BP18" s="17">
        <v>1</v>
      </c>
      <c r="BQ18" s="17">
        <v>4</v>
      </c>
      <c r="BR18" s="17">
        <v>4</v>
      </c>
      <c r="BS18" s="17"/>
      <c r="BT18" s="17">
        <v>2</v>
      </c>
      <c r="BU18" s="17">
        <v>2</v>
      </c>
      <c r="BV18" s="17">
        <v>1</v>
      </c>
      <c r="BW18" s="17">
        <v>5</v>
      </c>
      <c r="BX18" s="17">
        <v>2</v>
      </c>
      <c r="BY18" s="17">
        <v>4</v>
      </c>
      <c r="BZ18" s="17"/>
      <c r="CA18" s="17"/>
      <c r="CB18" s="17">
        <v>1</v>
      </c>
      <c r="CC18" s="17"/>
      <c r="CD18" s="17"/>
      <c r="CE18" s="17">
        <v>2</v>
      </c>
      <c r="CF18" s="17"/>
      <c r="CG18" s="17">
        <v>1</v>
      </c>
      <c r="CH18" s="17">
        <v>2</v>
      </c>
      <c r="CI18" s="17"/>
      <c r="CJ18" s="17">
        <v>1</v>
      </c>
      <c r="CK18" s="17"/>
      <c r="CL18" s="17">
        <v>3</v>
      </c>
      <c r="CM18" s="17"/>
      <c r="CN18" s="17"/>
      <c r="CO18" s="17"/>
      <c r="CP18" s="17"/>
      <c r="CQ18" s="17"/>
      <c r="CR18" s="17">
        <v>1</v>
      </c>
      <c r="CS18" s="17"/>
      <c r="CT18" s="17"/>
      <c r="CU18" s="17"/>
      <c r="CV18" s="17"/>
      <c r="CW18" s="17"/>
      <c r="CX18" s="17"/>
      <c r="CY18" s="17"/>
    </row>
    <row r="19" spans="1:103" ht="13.8" x14ac:dyDescent="0.25">
      <c r="A19" s="16" t="s">
        <v>65</v>
      </c>
      <c r="B19" s="17">
        <v>11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>
        <v>1</v>
      </c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>
        <v>1</v>
      </c>
      <c r="AS19" s="17"/>
      <c r="AT19" s="17">
        <v>1</v>
      </c>
      <c r="AU19" s="17">
        <v>1</v>
      </c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>
        <v>1</v>
      </c>
      <c r="BN19" s="17">
        <v>1</v>
      </c>
      <c r="BO19" s="17">
        <v>1</v>
      </c>
      <c r="BP19" s="17">
        <v>1</v>
      </c>
      <c r="BQ19" s="17"/>
      <c r="BR19" s="17"/>
      <c r="BS19" s="17"/>
      <c r="BT19" s="17">
        <v>1</v>
      </c>
      <c r="BU19" s="17">
        <v>1</v>
      </c>
      <c r="BV19" s="17">
        <v>1</v>
      </c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</row>
    <row r="20" spans="1:103" ht="13.8" x14ac:dyDescent="0.25">
      <c r="A20" s="16" t="s">
        <v>66</v>
      </c>
      <c r="B20" s="17">
        <v>55</v>
      </c>
      <c r="C20" s="17"/>
      <c r="D20" s="17"/>
      <c r="E20" s="17"/>
      <c r="F20" s="17">
        <v>1</v>
      </c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1</v>
      </c>
      <c r="Q20" s="17"/>
      <c r="R20" s="17"/>
      <c r="S20" s="17">
        <v>1</v>
      </c>
      <c r="T20" s="17"/>
      <c r="U20" s="17">
        <v>1</v>
      </c>
      <c r="V20" s="17"/>
      <c r="W20" s="17">
        <v>1</v>
      </c>
      <c r="X20" s="17"/>
      <c r="Y20" s="17"/>
      <c r="Z20" s="17">
        <v>1</v>
      </c>
      <c r="AA20" s="17">
        <v>1</v>
      </c>
      <c r="AB20" s="17"/>
      <c r="AC20" s="17"/>
      <c r="AD20" s="17">
        <v>1</v>
      </c>
      <c r="AE20" s="17"/>
      <c r="AF20" s="17">
        <v>2</v>
      </c>
      <c r="AG20" s="17"/>
      <c r="AH20" s="17"/>
      <c r="AI20" s="17"/>
      <c r="AJ20" s="17"/>
      <c r="AK20" s="17"/>
      <c r="AL20" s="17">
        <v>1</v>
      </c>
      <c r="AM20" s="17"/>
      <c r="AN20" s="17">
        <v>1</v>
      </c>
      <c r="AO20" s="17">
        <v>1</v>
      </c>
      <c r="AP20" s="17"/>
      <c r="AQ20" s="17"/>
      <c r="AR20" s="17">
        <v>1</v>
      </c>
      <c r="AS20" s="17"/>
      <c r="AT20" s="17"/>
      <c r="AU20" s="17"/>
      <c r="AV20" s="17"/>
      <c r="AW20" s="17"/>
      <c r="AX20" s="17">
        <v>1</v>
      </c>
      <c r="AY20" s="17">
        <v>1</v>
      </c>
      <c r="AZ20" s="17">
        <v>2</v>
      </c>
      <c r="BA20" s="17"/>
      <c r="BB20" s="17"/>
      <c r="BC20" s="17">
        <v>1</v>
      </c>
      <c r="BD20" s="17">
        <v>1</v>
      </c>
      <c r="BE20" s="17">
        <v>1</v>
      </c>
      <c r="BF20" s="17">
        <v>1</v>
      </c>
      <c r="BG20" s="17">
        <v>1</v>
      </c>
      <c r="BH20" s="17">
        <v>2</v>
      </c>
      <c r="BI20" s="17"/>
      <c r="BJ20" s="17">
        <v>1</v>
      </c>
      <c r="BK20" s="17">
        <v>1</v>
      </c>
      <c r="BL20" s="17">
        <v>3</v>
      </c>
      <c r="BM20" s="17"/>
      <c r="BN20" s="17">
        <v>3</v>
      </c>
      <c r="BO20" s="17">
        <v>1</v>
      </c>
      <c r="BP20" s="17">
        <v>3</v>
      </c>
      <c r="BQ20" s="17"/>
      <c r="BR20" s="17">
        <v>1</v>
      </c>
      <c r="BS20" s="17">
        <v>2</v>
      </c>
      <c r="BT20" s="17">
        <v>1</v>
      </c>
      <c r="BU20" s="17">
        <v>1</v>
      </c>
      <c r="BV20" s="17">
        <v>2</v>
      </c>
      <c r="BW20" s="17">
        <v>1</v>
      </c>
      <c r="BX20" s="17"/>
      <c r="BY20" s="17">
        <v>1</v>
      </c>
      <c r="BZ20" s="17">
        <v>1</v>
      </c>
      <c r="CA20" s="17">
        <v>1</v>
      </c>
      <c r="CB20" s="17">
        <v>1</v>
      </c>
      <c r="CC20" s="17"/>
      <c r="CD20" s="17"/>
      <c r="CE20" s="17">
        <v>1</v>
      </c>
      <c r="CF20" s="17">
        <v>1</v>
      </c>
      <c r="CG20" s="17"/>
      <c r="CH20" s="17"/>
      <c r="CI20" s="17"/>
      <c r="CJ20" s="17"/>
      <c r="CK20" s="17"/>
      <c r="CL20" s="17">
        <v>1</v>
      </c>
      <c r="CM20" s="17">
        <v>1</v>
      </c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</row>
    <row r="21" spans="1:103" ht="13.8" x14ac:dyDescent="0.25">
      <c r="A21" s="16" t="s">
        <v>67</v>
      </c>
      <c r="B21" s="17">
        <v>11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>
        <v>1</v>
      </c>
      <c r="AY21" s="17"/>
      <c r="AZ21" s="17">
        <v>1</v>
      </c>
      <c r="BA21" s="17">
        <v>2</v>
      </c>
      <c r="BB21" s="17"/>
      <c r="BC21" s="17"/>
      <c r="BD21" s="17">
        <v>1</v>
      </c>
      <c r="BE21" s="17">
        <v>1</v>
      </c>
      <c r="BF21" s="17"/>
      <c r="BG21" s="17"/>
      <c r="BH21" s="17"/>
      <c r="BI21" s="17"/>
      <c r="BJ21" s="17">
        <v>1</v>
      </c>
      <c r="BK21" s="17"/>
      <c r="BL21" s="17"/>
      <c r="BM21" s="17"/>
      <c r="BN21" s="17"/>
      <c r="BO21" s="17"/>
      <c r="BP21" s="17"/>
      <c r="BQ21" s="17"/>
      <c r="BR21" s="17"/>
      <c r="BS21" s="17">
        <v>1</v>
      </c>
      <c r="BT21" s="17"/>
      <c r="BU21" s="17">
        <v>1</v>
      </c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>
        <v>1</v>
      </c>
      <c r="CI21" s="17"/>
      <c r="CJ21" s="17"/>
      <c r="CK21" s="17"/>
      <c r="CL21" s="17"/>
      <c r="CM21" s="17"/>
      <c r="CN21" s="17">
        <v>1</v>
      </c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</row>
    <row r="22" spans="1:103" ht="13.8" x14ac:dyDescent="0.25">
      <c r="A22" s="16" t="s">
        <v>68</v>
      </c>
      <c r="B22" s="17">
        <v>558</v>
      </c>
      <c r="C22" s="17">
        <v>5</v>
      </c>
      <c r="D22" s="17">
        <v>3</v>
      </c>
      <c r="E22" s="17">
        <v>3</v>
      </c>
      <c r="F22" s="17">
        <v>3</v>
      </c>
      <c r="G22" s="17">
        <v>10</v>
      </c>
      <c r="H22" s="17">
        <v>2</v>
      </c>
      <c r="I22" s="17">
        <v>9</v>
      </c>
      <c r="J22" s="17">
        <v>9</v>
      </c>
      <c r="K22" s="17">
        <v>6</v>
      </c>
      <c r="L22" s="17">
        <v>7</v>
      </c>
      <c r="M22" s="17">
        <v>4</v>
      </c>
      <c r="N22" s="17">
        <v>7</v>
      </c>
      <c r="O22" s="17">
        <v>7</v>
      </c>
      <c r="P22" s="17">
        <v>5</v>
      </c>
      <c r="Q22" s="17">
        <v>9</v>
      </c>
      <c r="R22" s="17">
        <v>6</v>
      </c>
      <c r="S22" s="17">
        <v>4</v>
      </c>
      <c r="T22" s="17">
        <v>5</v>
      </c>
      <c r="U22" s="17">
        <v>9</v>
      </c>
      <c r="V22" s="17">
        <v>6</v>
      </c>
      <c r="W22" s="17">
        <v>1</v>
      </c>
      <c r="X22" s="17">
        <v>7</v>
      </c>
      <c r="Y22" s="17">
        <v>2</v>
      </c>
      <c r="Z22" s="17">
        <v>6</v>
      </c>
      <c r="AA22" s="17">
        <v>1</v>
      </c>
      <c r="AB22" s="17">
        <v>3</v>
      </c>
      <c r="AC22" s="17">
        <v>7</v>
      </c>
      <c r="AD22" s="17">
        <v>1</v>
      </c>
      <c r="AE22" s="17">
        <v>6</v>
      </c>
      <c r="AF22" s="17">
        <v>1</v>
      </c>
      <c r="AG22" s="17">
        <v>7</v>
      </c>
      <c r="AH22" s="17">
        <v>7</v>
      </c>
      <c r="AI22" s="17">
        <v>3</v>
      </c>
      <c r="AJ22" s="17">
        <v>7</v>
      </c>
      <c r="AK22" s="17">
        <v>7</v>
      </c>
      <c r="AL22" s="17">
        <v>11</v>
      </c>
      <c r="AM22" s="17">
        <v>9</v>
      </c>
      <c r="AN22" s="17">
        <v>7</v>
      </c>
      <c r="AO22" s="17">
        <v>10</v>
      </c>
      <c r="AP22" s="17">
        <v>6</v>
      </c>
      <c r="AQ22" s="17">
        <v>9</v>
      </c>
      <c r="AR22" s="17">
        <v>3</v>
      </c>
      <c r="AS22" s="17">
        <v>8</v>
      </c>
      <c r="AT22" s="17">
        <v>5</v>
      </c>
      <c r="AU22" s="17">
        <v>3</v>
      </c>
      <c r="AV22" s="17">
        <v>7</v>
      </c>
      <c r="AW22" s="17">
        <v>5</v>
      </c>
      <c r="AX22" s="17">
        <v>5</v>
      </c>
      <c r="AY22" s="17">
        <v>8</v>
      </c>
      <c r="AZ22" s="17">
        <v>7</v>
      </c>
      <c r="BA22" s="17">
        <v>11</v>
      </c>
      <c r="BB22" s="17">
        <v>13</v>
      </c>
      <c r="BC22" s="17">
        <v>8</v>
      </c>
      <c r="BD22" s="17">
        <v>7</v>
      </c>
      <c r="BE22" s="17">
        <v>8</v>
      </c>
      <c r="BF22" s="17">
        <v>5</v>
      </c>
      <c r="BG22" s="17">
        <v>5</v>
      </c>
      <c r="BH22" s="17">
        <v>8</v>
      </c>
      <c r="BI22" s="17">
        <v>10</v>
      </c>
      <c r="BJ22" s="17">
        <v>11</v>
      </c>
      <c r="BK22" s="17">
        <v>17</v>
      </c>
      <c r="BL22" s="17">
        <v>16</v>
      </c>
      <c r="BM22" s="17">
        <v>13</v>
      </c>
      <c r="BN22" s="17">
        <v>7</v>
      </c>
      <c r="BO22" s="17">
        <v>11</v>
      </c>
      <c r="BP22" s="17">
        <v>21</v>
      </c>
      <c r="BQ22" s="17">
        <v>14</v>
      </c>
      <c r="BR22" s="17">
        <v>10</v>
      </c>
      <c r="BS22" s="17">
        <v>9</v>
      </c>
      <c r="BT22" s="17">
        <v>3</v>
      </c>
      <c r="BU22" s="17">
        <v>6</v>
      </c>
      <c r="BV22" s="17">
        <v>7</v>
      </c>
      <c r="BW22" s="17">
        <v>9</v>
      </c>
      <c r="BX22" s="17">
        <v>6</v>
      </c>
      <c r="BY22" s="17">
        <v>5</v>
      </c>
      <c r="BZ22" s="17">
        <v>4</v>
      </c>
      <c r="CA22" s="17">
        <v>1</v>
      </c>
      <c r="CB22" s="17">
        <v>1</v>
      </c>
      <c r="CC22" s="17">
        <v>2</v>
      </c>
      <c r="CD22" s="17">
        <v>3</v>
      </c>
      <c r="CE22" s="17">
        <v>1</v>
      </c>
      <c r="CF22" s="17">
        <v>3</v>
      </c>
      <c r="CG22" s="17">
        <v>1</v>
      </c>
      <c r="CH22" s="17">
        <v>5</v>
      </c>
      <c r="CI22" s="17">
        <v>2</v>
      </c>
      <c r="CJ22" s="17">
        <v>2</v>
      </c>
      <c r="CK22" s="17"/>
      <c r="CL22" s="17">
        <v>2</v>
      </c>
      <c r="CM22" s="17">
        <v>2</v>
      </c>
      <c r="CN22" s="17">
        <v>1</v>
      </c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</row>
    <row r="23" spans="1:103" ht="13.8" x14ac:dyDescent="0.25">
      <c r="A23" s="16" t="s">
        <v>69</v>
      </c>
      <c r="B23" s="17">
        <v>0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</row>
    <row r="24" spans="1:103" ht="13.8" x14ac:dyDescent="0.25">
      <c r="A24" s="16" t="s">
        <v>70</v>
      </c>
      <c r="B24" s="17">
        <v>44</v>
      </c>
      <c r="C24" s="17">
        <v>1</v>
      </c>
      <c r="D24" s="17"/>
      <c r="E24" s="17"/>
      <c r="F24" s="17"/>
      <c r="G24" s="17"/>
      <c r="H24" s="17">
        <v>1</v>
      </c>
      <c r="I24" s="17"/>
      <c r="J24" s="17">
        <v>1</v>
      </c>
      <c r="K24" s="17"/>
      <c r="L24" s="17"/>
      <c r="M24" s="17"/>
      <c r="N24" s="17"/>
      <c r="O24" s="17"/>
      <c r="P24" s="17"/>
      <c r="Q24" s="17">
        <v>2</v>
      </c>
      <c r="R24" s="17">
        <v>2</v>
      </c>
      <c r="S24" s="17"/>
      <c r="T24" s="17"/>
      <c r="U24" s="17"/>
      <c r="V24" s="17"/>
      <c r="W24" s="17">
        <v>1</v>
      </c>
      <c r="X24" s="17"/>
      <c r="Y24" s="17"/>
      <c r="Z24" s="17">
        <v>2</v>
      </c>
      <c r="AA24" s="17">
        <v>1</v>
      </c>
      <c r="AB24" s="17"/>
      <c r="AC24" s="17">
        <v>1</v>
      </c>
      <c r="AD24" s="17"/>
      <c r="AE24" s="17"/>
      <c r="AF24" s="17"/>
      <c r="AG24" s="17">
        <v>1</v>
      </c>
      <c r="AH24" s="17"/>
      <c r="AI24" s="17">
        <v>1</v>
      </c>
      <c r="AJ24" s="17"/>
      <c r="AK24" s="17"/>
      <c r="AL24" s="17">
        <v>1</v>
      </c>
      <c r="AM24" s="17">
        <v>1</v>
      </c>
      <c r="AN24" s="17"/>
      <c r="AO24" s="17">
        <v>1</v>
      </c>
      <c r="AP24" s="17"/>
      <c r="AQ24" s="17"/>
      <c r="AR24" s="17">
        <v>2</v>
      </c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>
        <v>2</v>
      </c>
      <c r="BF24" s="17"/>
      <c r="BG24" s="17">
        <v>1</v>
      </c>
      <c r="BH24" s="17"/>
      <c r="BI24" s="17">
        <v>3</v>
      </c>
      <c r="BJ24" s="17">
        <v>2</v>
      </c>
      <c r="BK24" s="17">
        <v>1</v>
      </c>
      <c r="BL24" s="17"/>
      <c r="BM24" s="17">
        <v>3</v>
      </c>
      <c r="BN24" s="17">
        <v>1</v>
      </c>
      <c r="BO24" s="17"/>
      <c r="BP24" s="17"/>
      <c r="BQ24" s="17"/>
      <c r="BR24" s="17">
        <v>1</v>
      </c>
      <c r="BS24" s="17"/>
      <c r="BT24" s="17"/>
      <c r="BU24" s="17">
        <v>1</v>
      </c>
      <c r="BV24" s="17">
        <v>2</v>
      </c>
      <c r="BW24" s="17">
        <v>2</v>
      </c>
      <c r="BX24" s="17">
        <v>1</v>
      </c>
      <c r="BY24" s="17">
        <v>2</v>
      </c>
      <c r="BZ24" s="17"/>
      <c r="CA24" s="17">
        <v>1</v>
      </c>
      <c r="CB24" s="17">
        <v>1</v>
      </c>
      <c r="CC24" s="17"/>
      <c r="CD24" s="17"/>
      <c r="CE24" s="17">
        <v>1</v>
      </c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</row>
    <row r="25" spans="1:103" ht="13.8" x14ac:dyDescent="0.25">
      <c r="A25" s="16" t="s">
        <v>71</v>
      </c>
      <c r="B25" s="17">
        <v>37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>
        <v>1</v>
      </c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>
        <v>1</v>
      </c>
      <c r="AA25" s="17"/>
      <c r="AB25" s="17"/>
      <c r="AC25" s="17"/>
      <c r="AD25" s="17"/>
      <c r="AE25" s="17"/>
      <c r="AF25" s="17"/>
      <c r="AG25" s="17">
        <v>1</v>
      </c>
      <c r="AH25" s="17"/>
      <c r="AI25" s="17"/>
      <c r="AJ25" s="17"/>
      <c r="AK25" s="17"/>
      <c r="AL25" s="17"/>
      <c r="AM25" s="17"/>
      <c r="AN25" s="17"/>
      <c r="AO25" s="17">
        <v>1</v>
      </c>
      <c r="AP25" s="17"/>
      <c r="AQ25" s="17"/>
      <c r="AR25" s="17"/>
      <c r="AS25" s="17">
        <v>1</v>
      </c>
      <c r="AT25" s="17"/>
      <c r="AU25" s="17"/>
      <c r="AV25" s="17"/>
      <c r="AW25" s="17"/>
      <c r="AX25" s="17"/>
      <c r="AY25" s="17">
        <v>1</v>
      </c>
      <c r="AZ25" s="17">
        <v>1</v>
      </c>
      <c r="BA25" s="17"/>
      <c r="BB25" s="17">
        <v>2</v>
      </c>
      <c r="BC25" s="17">
        <v>1</v>
      </c>
      <c r="BD25" s="17">
        <v>1</v>
      </c>
      <c r="BE25" s="17">
        <v>1</v>
      </c>
      <c r="BF25" s="17">
        <v>2</v>
      </c>
      <c r="BG25" s="17">
        <v>1</v>
      </c>
      <c r="BH25" s="17"/>
      <c r="BI25" s="17"/>
      <c r="BJ25" s="17">
        <v>3</v>
      </c>
      <c r="BK25" s="17">
        <v>1</v>
      </c>
      <c r="BL25" s="17"/>
      <c r="BM25" s="17">
        <v>3</v>
      </c>
      <c r="BN25" s="17">
        <v>2</v>
      </c>
      <c r="BO25" s="17"/>
      <c r="BP25" s="17">
        <v>2</v>
      </c>
      <c r="BQ25" s="17"/>
      <c r="BR25" s="17">
        <v>2</v>
      </c>
      <c r="BS25" s="17">
        <v>2</v>
      </c>
      <c r="BT25" s="17"/>
      <c r="BU25" s="17">
        <v>2</v>
      </c>
      <c r="BV25" s="17"/>
      <c r="BW25" s="17"/>
      <c r="BX25" s="17">
        <v>1</v>
      </c>
      <c r="BY25" s="17">
        <v>1</v>
      </c>
      <c r="BZ25" s="17"/>
      <c r="CA25" s="17"/>
      <c r="CB25" s="17"/>
      <c r="CC25" s="17"/>
      <c r="CD25" s="17"/>
      <c r="CE25" s="17"/>
      <c r="CF25" s="17"/>
      <c r="CG25" s="17"/>
      <c r="CH25" s="17">
        <v>2</v>
      </c>
      <c r="CI25" s="17"/>
      <c r="CJ25" s="17"/>
      <c r="CK25" s="17"/>
      <c r="CL25" s="17"/>
      <c r="CM25" s="17"/>
      <c r="CN25" s="17"/>
      <c r="CO25" s="17">
        <v>1</v>
      </c>
      <c r="CP25" s="17"/>
      <c r="CQ25" s="17"/>
      <c r="CR25" s="17"/>
      <c r="CS25" s="17"/>
      <c r="CT25" s="17"/>
      <c r="CU25" s="17"/>
      <c r="CV25" s="17"/>
      <c r="CW25" s="17"/>
      <c r="CX25" s="17"/>
      <c r="CY25" s="17"/>
    </row>
    <row r="26" spans="1:103" ht="27.6" x14ac:dyDescent="0.25">
      <c r="A26" s="16" t="s">
        <v>72</v>
      </c>
      <c r="B26" s="17">
        <v>18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>
        <v>1</v>
      </c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>
        <v>1</v>
      </c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>
        <v>1</v>
      </c>
      <c r="BJ26" s="17"/>
      <c r="BK26" s="17"/>
      <c r="BL26" s="17">
        <v>4</v>
      </c>
      <c r="BM26" s="17"/>
      <c r="BN26" s="17">
        <v>1</v>
      </c>
      <c r="BO26" s="17">
        <v>4</v>
      </c>
      <c r="BP26" s="17">
        <v>1</v>
      </c>
      <c r="BQ26" s="17">
        <v>1</v>
      </c>
      <c r="BR26" s="17"/>
      <c r="BS26" s="17">
        <v>1</v>
      </c>
      <c r="BT26" s="17">
        <v>1</v>
      </c>
      <c r="BU26" s="17">
        <v>2</v>
      </c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</row>
    <row r="27" spans="1:103" ht="13.8" x14ac:dyDescent="0.25">
      <c r="A27" s="16" t="s">
        <v>73</v>
      </c>
      <c r="B27" s="17">
        <v>13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>
        <v>1</v>
      </c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>
        <v>1</v>
      </c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>
        <v>1</v>
      </c>
      <c r="AU27" s="17">
        <v>1</v>
      </c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>
        <v>1</v>
      </c>
      <c r="BM27" s="17"/>
      <c r="BN27" s="17">
        <v>1</v>
      </c>
      <c r="BO27" s="17"/>
      <c r="BP27" s="17">
        <v>2</v>
      </c>
      <c r="BQ27" s="17">
        <v>1</v>
      </c>
      <c r="BR27" s="17"/>
      <c r="BS27" s="17">
        <v>1</v>
      </c>
      <c r="BT27" s="17">
        <v>1</v>
      </c>
      <c r="BU27" s="17"/>
      <c r="BV27" s="17"/>
      <c r="BW27" s="17"/>
      <c r="BX27" s="17">
        <v>1</v>
      </c>
      <c r="BY27" s="17"/>
      <c r="BZ27" s="17"/>
      <c r="CA27" s="17">
        <v>1</v>
      </c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</row>
    <row r="28" spans="1:103" ht="13.8" x14ac:dyDescent="0.25">
      <c r="A28" s="16" t="s">
        <v>74</v>
      </c>
      <c r="B28" s="17">
        <v>93</v>
      </c>
      <c r="C28" s="17">
        <v>1</v>
      </c>
      <c r="D28" s="17">
        <v>3</v>
      </c>
      <c r="E28" s="17"/>
      <c r="F28" s="17">
        <v>1</v>
      </c>
      <c r="G28" s="17">
        <v>2</v>
      </c>
      <c r="H28" s="17">
        <v>3</v>
      </c>
      <c r="I28" s="17">
        <v>2</v>
      </c>
      <c r="J28" s="17">
        <v>3</v>
      </c>
      <c r="K28" s="17">
        <v>1</v>
      </c>
      <c r="L28" s="17">
        <v>3</v>
      </c>
      <c r="M28" s="17">
        <v>1</v>
      </c>
      <c r="N28" s="17">
        <v>1</v>
      </c>
      <c r="O28" s="17">
        <v>1</v>
      </c>
      <c r="P28" s="17"/>
      <c r="Q28" s="17">
        <v>1</v>
      </c>
      <c r="R28" s="17">
        <v>2</v>
      </c>
      <c r="S28" s="17">
        <v>1</v>
      </c>
      <c r="T28" s="17"/>
      <c r="U28" s="17">
        <v>1</v>
      </c>
      <c r="V28" s="17"/>
      <c r="W28" s="17">
        <v>2</v>
      </c>
      <c r="X28" s="17"/>
      <c r="Y28" s="17">
        <v>1</v>
      </c>
      <c r="Z28" s="17"/>
      <c r="AA28" s="17">
        <v>1</v>
      </c>
      <c r="AB28" s="17">
        <v>1</v>
      </c>
      <c r="AC28" s="17"/>
      <c r="AD28" s="17">
        <v>1</v>
      </c>
      <c r="AE28" s="17"/>
      <c r="AF28" s="17">
        <v>1</v>
      </c>
      <c r="AG28" s="17"/>
      <c r="AH28" s="17"/>
      <c r="AI28" s="17"/>
      <c r="AJ28" s="17">
        <v>1</v>
      </c>
      <c r="AK28" s="17">
        <v>3</v>
      </c>
      <c r="AL28" s="17">
        <v>3</v>
      </c>
      <c r="AM28" s="17">
        <v>2</v>
      </c>
      <c r="AN28" s="17">
        <v>1</v>
      </c>
      <c r="AO28" s="17"/>
      <c r="AP28" s="17">
        <v>4</v>
      </c>
      <c r="AQ28" s="17"/>
      <c r="AR28" s="17"/>
      <c r="AS28" s="17">
        <v>3</v>
      </c>
      <c r="AT28" s="17"/>
      <c r="AU28" s="17"/>
      <c r="AV28" s="17">
        <v>2</v>
      </c>
      <c r="AW28" s="17">
        <v>1</v>
      </c>
      <c r="AX28" s="17">
        <v>1</v>
      </c>
      <c r="AY28" s="17"/>
      <c r="AZ28" s="17">
        <v>1</v>
      </c>
      <c r="BA28" s="17"/>
      <c r="BB28" s="17">
        <v>2</v>
      </c>
      <c r="BC28" s="17"/>
      <c r="BD28" s="17"/>
      <c r="BE28" s="17">
        <v>1</v>
      </c>
      <c r="BF28" s="17">
        <v>2</v>
      </c>
      <c r="BG28" s="17">
        <v>1</v>
      </c>
      <c r="BH28" s="17"/>
      <c r="BI28" s="17">
        <v>1</v>
      </c>
      <c r="BJ28" s="17">
        <v>2</v>
      </c>
      <c r="BK28" s="17">
        <v>1</v>
      </c>
      <c r="BL28" s="17">
        <v>1</v>
      </c>
      <c r="BM28" s="17">
        <v>1</v>
      </c>
      <c r="BN28" s="17">
        <v>1</v>
      </c>
      <c r="BO28" s="17">
        <v>2</v>
      </c>
      <c r="BP28" s="17">
        <v>1</v>
      </c>
      <c r="BQ28" s="17">
        <v>2</v>
      </c>
      <c r="BR28" s="17"/>
      <c r="BS28" s="17">
        <v>2</v>
      </c>
      <c r="BT28" s="17">
        <v>2</v>
      </c>
      <c r="BU28" s="17">
        <v>1</v>
      </c>
      <c r="BV28" s="17">
        <v>3</v>
      </c>
      <c r="BW28" s="17">
        <v>2</v>
      </c>
      <c r="BX28" s="17">
        <v>1</v>
      </c>
      <c r="BY28" s="17">
        <v>3</v>
      </c>
      <c r="BZ28" s="17">
        <v>1</v>
      </c>
      <c r="CA28" s="17">
        <v>1</v>
      </c>
      <c r="CB28" s="17"/>
      <c r="CC28" s="17"/>
      <c r="CD28" s="17">
        <v>1</v>
      </c>
      <c r="CE28" s="17"/>
      <c r="CF28" s="17"/>
      <c r="CG28" s="17"/>
      <c r="CH28" s="17"/>
      <c r="CI28" s="17"/>
      <c r="CJ28" s="17"/>
      <c r="CK28" s="17">
        <v>1</v>
      </c>
      <c r="CL28" s="17"/>
      <c r="CM28" s="17"/>
      <c r="CN28" s="17"/>
      <c r="CO28" s="17"/>
      <c r="CP28" s="17"/>
      <c r="CQ28" s="17"/>
      <c r="CR28" s="17"/>
      <c r="CS28" s="17">
        <v>1</v>
      </c>
      <c r="CT28" s="17"/>
      <c r="CU28" s="17"/>
      <c r="CV28" s="17"/>
      <c r="CW28" s="17"/>
      <c r="CX28" s="17"/>
      <c r="CY28" s="17"/>
    </row>
    <row r="29" spans="1:103" ht="13.8" x14ac:dyDescent="0.25">
      <c r="A29" s="16" t="s">
        <v>75</v>
      </c>
      <c r="B29" s="17">
        <v>114</v>
      </c>
      <c r="C29" s="17">
        <v>1</v>
      </c>
      <c r="D29" s="17"/>
      <c r="E29" s="17"/>
      <c r="F29" s="17"/>
      <c r="G29" s="17"/>
      <c r="H29" s="17">
        <v>2</v>
      </c>
      <c r="I29" s="17"/>
      <c r="J29" s="17"/>
      <c r="K29" s="17"/>
      <c r="L29" s="17"/>
      <c r="M29" s="17"/>
      <c r="N29" s="17"/>
      <c r="O29" s="17">
        <v>2</v>
      </c>
      <c r="P29" s="17">
        <v>1</v>
      </c>
      <c r="Q29" s="17">
        <v>1</v>
      </c>
      <c r="R29" s="17">
        <v>1</v>
      </c>
      <c r="S29" s="17">
        <v>2</v>
      </c>
      <c r="T29" s="17"/>
      <c r="U29" s="17"/>
      <c r="V29" s="17"/>
      <c r="W29" s="17"/>
      <c r="X29" s="17"/>
      <c r="Y29" s="17">
        <v>2</v>
      </c>
      <c r="Z29" s="17"/>
      <c r="AA29" s="17"/>
      <c r="AB29" s="17">
        <v>1</v>
      </c>
      <c r="AC29" s="17"/>
      <c r="AD29" s="17"/>
      <c r="AE29" s="17"/>
      <c r="AF29" s="17"/>
      <c r="AG29" s="17"/>
      <c r="AH29" s="17">
        <v>2</v>
      </c>
      <c r="AI29" s="17"/>
      <c r="AJ29" s="17">
        <v>1</v>
      </c>
      <c r="AK29" s="17"/>
      <c r="AL29" s="17">
        <v>1</v>
      </c>
      <c r="AM29" s="17">
        <v>1</v>
      </c>
      <c r="AN29" s="17">
        <v>1</v>
      </c>
      <c r="AO29" s="17"/>
      <c r="AP29" s="17"/>
      <c r="AQ29" s="17"/>
      <c r="AR29" s="17"/>
      <c r="AS29" s="17"/>
      <c r="AT29" s="17">
        <v>1</v>
      </c>
      <c r="AU29" s="17">
        <v>1</v>
      </c>
      <c r="AV29" s="17">
        <v>1</v>
      </c>
      <c r="AW29" s="17">
        <v>4</v>
      </c>
      <c r="AX29" s="17">
        <v>2</v>
      </c>
      <c r="AY29" s="17"/>
      <c r="AZ29" s="17">
        <v>1</v>
      </c>
      <c r="BA29" s="17"/>
      <c r="BB29" s="17">
        <v>2</v>
      </c>
      <c r="BC29" s="17">
        <v>2</v>
      </c>
      <c r="BD29" s="17"/>
      <c r="BE29" s="17">
        <v>3</v>
      </c>
      <c r="BF29" s="17">
        <v>3</v>
      </c>
      <c r="BG29" s="17">
        <v>5</v>
      </c>
      <c r="BH29" s="17">
        <v>6</v>
      </c>
      <c r="BI29" s="17">
        <v>4</v>
      </c>
      <c r="BJ29" s="17">
        <v>5</v>
      </c>
      <c r="BK29" s="17">
        <v>3</v>
      </c>
      <c r="BL29" s="17">
        <v>2</v>
      </c>
      <c r="BM29" s="17">
        <v>1</v>
      </c>
      <c r="BN29" s="17">
        <v>6</v>
      </c>
      <c r="BO29" s="17">
        <v>2</v>
      </c>
      <c r="BP29" s="17">
        <v>7</v>
      </c>
      <c r="BQ29" s="17">
        <v>4</v>
      </c>
      <c r="BR29" s="17">
        <v>3</v>
      </c>
      <c r="BS29" s="17">
        <v>4</v>
      </c>
      <c r="BT29" s="17">
        <v>1</v>
      </c>
      <c r="BU29" s="17">
        <v>3</v>
      </c>
      <c r="BV29" s="17">
        <v>3</v>
      </c>
      <c r="BW29" s="17">
        <v>2</v>
      </c>
      <c r="BX29" s="17">
        <v>1</v>
      </c>
      <c r="BY29" s="17"/>
      <c r="BZ29" s="17"/>
      <c r="CA29" s="17">
        <v>1</v>
      </c>
      <c r="CB29" s="17"/>
      <c r="CC29" s="17">
        <v>1</v>
      </c>
      <c r="CD29" s="17">
        <v>2</v>
      </c>
      <c r="CE29" s="17">
        <v>1</v>
      </c>
      <c r="CF29" s="17">
        <v>1</v>
      </c>
      <c r="CG29" s="17">
        <v>1</v>
      </c>
      <c r="CH29" s="17">
        <v>2</v>
      </c>
      <c r="CI29" s="17"/>
      <c r="CJ29" s="17">
        <v>3</v>
      </c>
      <c r="CK29" s="17">
        <v>1</v>
      </c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</row>
    <row r="30" spans="1:103" ht="13.8" x14ac:dyDescent="0.25">
      <c r="A30" s="16" t="s">
        <v>76</v>
      </c>
      <c r="B30" s="17">
        <v>463</v>
      </c>
      <c r="C30" s="17">
        <v>4</v>
      </c>
      <c r="D30" s="17">
        <v>5</v>
      </c>
      <c r="E30" s="17">
        <v>1</v>
      </c>
      <c r="F30" s="17">
        <v>5</v>
      </c>
      <c r="G30" s="17">
        <v>5</v>
      </c>
      <c r="H30" s="17">
        <v>3</v>
      </c>
      <c r="I30" s="17">
        <v>5</v>
      </c>
      <c r="J30" s="17">
        <v>7</v>
      </c>
      <c r="K30" s="17">
        <v>6</v>
      </c>
      <c r="L30" s="17">
        <v>5</v>
      </c>
      <c r="M30" s="17">
        <v>8</v>
      </c>
      <c r="N30" s="17">
        <v>5</v>
      </c>
      <c r="O30" s="17">
        <v>3</v>
      </c>
      <c r="P30" s="17">
        <v>5</v>
      </c>
      <c r="Q30" s="17">
        <v>8</v>
      </c>
      <c r="R30" s="17">
        <v>6</v>
      </c>
      <c r="S30" s="17">
        <v>7</v>
      </c>
      <c r="T30" s="17">
        <v>3</v>
      </c>
      <c r="U30" s="17">
        <v>1</v>
      </c>
      <c r="V30" s="17">
        <v>4</v>
      </c>
      <c r="W30" s="17">
        <v>6</v>
      </c>
      <c r="X30" s="17"/>
      <c r="Y30" s="17">
        <v>4</v>
      </c>
      <c r="Z30" s="17">
        <v>2</v>
      </c>
      <c r="AA30" s="17">
        <v>13</v>
      </c>
      <c r="AB30" s="17">
        <v>4</v>
      </c>
      <c r="AC30" s="17">
        <v>2</v>
      </c>
      <c r="AD30" s="17">
        <v>3</v>
      </c>
      <c r="AE30" s="17">
        <v>3</v>
      </c>
      <c r="AF30" s="17">
        <v>2</v>
      </c>
      <c r="AG30" s="17">
        <v>6</v>
      </c>
      <c r="AH30" s="17">
        <v>8</v>
      </c>
      <c r="AI30" s="17">
        <v>3</v>
      </c>
      <c r="AJ30" s="17">
        <v>4</v>
      </c>
      <c r="AK30" s="17">
        <v>2</v>
      </c>
      <c r="AL30" s="17">
        <v>7</v>
      </c>
      <c r="AM30" s="17">
        <v>4</v>
      </c>
      <c r="AN30" s="17">
        <v>10</v>
      </c>
      <c r="AO30" s="17">
        <v>6</v>
      </c>
      <c r="AP30" s="17">
        <v>9</v>
      </c>
      <c r="AQ30" s="17">
        <v>4</v>
      </c>
      <c r="AR30" s="17">
        <v>3</v>
      </c>
      <c r="AS30" s="17">
        <v>7</v>
      </c>
      <c r="AT30" s="17">
        <v>6</v>
      </c>
      <c r="AU30" s="17">
        <v>6</v>
      </c>
      <c r="AV30" s="17">
        <v>4</v>
      </c>
      <c r="AW30" s="17">
        <v>11</v>
      </c>
      <c r="AX30" s="17">
        <v>3</v>
      </c>
      <c r="AY30" s="17">
        <v>6</v>
      </c>
      <c r="AZ30" s="17">
        <v>3</v>
      </c>
      <c r="BA30" s="17">
        <v>7</v>
      </c>
      <c r="BB30" s="17">
        <v>6</v>
      </c>
      <c r="BC30" s="17">
        <v>6</v>
      </c>
      <c r="BD30" s="17">
        <v>8</v>
      </c>
      <c r="BE30" s="17">
        <v>6</v>
      </c>
      <c r="BF30" s="17">
        <v>12</v>
      </c>
      <c r="BG30" s="17">
        <v>5</v>
      </c>
      <c r="BH30" s="17">
        <v>5</v>
      </c>
      <c r="BI30" s="17">
        <v>8</v>
      </c>
      <c r="BJ30" s="17">
        <v>12</v>
      </c>
      <c r="BK30" s="17">
        <v>13</v>
      </c>
      <c r="BL30" s="17">
        <v>14</v>
      </c>
      <c r="BM30" s="17">
        <v>10</v>
      </c>
      <c r="BN30" s="17">
        <v>10</v>
      </c>
      <c r="BO30" s="17">
        <v>10</v>
      </c>
      <c r="BP30" s="17">
        <v>7</v>
      </c>
      <c r="BQ30" s="17">
        <v>3</v>
      </c>
      <c r="BR30" s="17">
        <v>8</v>
      </c>
      <c r="BS30" s="17">
        <v>11</v>
      </c>
      <c r="BT30" s="17">
        <v>8</v>
      </c>
      <c r="BU30" s="17">
        <v>3</v>
      </c>
      <c r="BV30" s="17">
        <v>7</v>
      </c>
      <c r="BW30" s="17">
        <v>3</v>
      </c>
      <c r="BX30" s="17">
        <v>7</v>
      </c>
      <c r="BY30" s="17">
        <v>1</v>
      </c>
      <c r="BZ30" s="17">
        <v>2</v>
      </c>
      <c r="CA30" s="17">
        <v>1</v>
      </c>
      <c r="CB30" s="17"/>
      <c r="CC30" s="17"/>
      <c r="CD30" s="17">
        <v>3</v>
      </c>
      <c r="CE30" s="17"/>
      <c r="CF30" s="17">
        <v>1</v>
      </c>
      <c r="CG30" s="17">
        <v>3</v>
      </c>
      <c r="CH30" s="17">
        <v>3</v>
      </c>
      <c r="CI30" s="17">
        <v>2</v>
      </c>
      <c r="CJ30" s="17">
        <v>4</v>
      </c>
      <c r="CK30" s="17">
        <v>3</v>
      </c>
      <c r="CL30" s="17">
        <v>2</v>
      </c>
      <c r="CM30" s="17">
        <v>1</v>
      </c>
      <c r="CN30" s="17">
        <v>1</v>
      </c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</row>
    <row r="31" spans="1:103" ht="13.8" x14ac:dyDescent="0.25">
      <c r="A31" s="18" t="s">
        <v>77</v>
      </c>
      <c r="B31" s="19">
        <v>173</v>
      </c>
      <c r="C31" s="19">
        <v>2</v>
      </c>
      <c r="D31" s="19"/>
      <c r="E31" s="19"/>
      <c r="F31" s="19">
        <v>1</v>
      </c>
      <c r="G31" s="19">
        <v>3</v>
      </c>
      <c r="H31" s="19"/>
      <c r="I31" s="19">
        <v>2</v>
      </c>
      <c r="J31" s="19">
        <v>3</v>
      </c>
      <c r="K31" s="19">
        <v>2</v>
      </c>
      <c r="L31" s="19">
        <v>3</v>
      </c>
      <c r="M31" s="19">
        <v>2</v>
      </c>
      <c r="N31" s="19">
        <v>2</v>
      </c>
      <c r="O31" s="19">
        <v>2</v>
      </c>
      <c r="P31" s="19">
        <v>3</v>
      </c>
      <c r="Q31" s="19">
        <v>3</v>
      </c>
      <c r="R31" s="19">
        <v>1</v>
      </c>
      <c r="S31" s="19"/>
      <c r="T31" s="19">
        <v>1</v>
      </c>
      <c r="U31" s="19">
        <v>1</v>
      </c>
      <c r="V31" s="19">
        <v>2</v>
      </c>
      <c r="W31" s="19">
        <v>3</v>
      </c>
      <c r="X31" s="19">
        <v>2</v>
      </c>
      <c r="Y31" s="19"/>
      <c r="Z31" s="19"/>
      <c r="AA31" s="19">
        <v>2</v>
      </c>
      <c r="AB31" s="19">
        <v>2</v>
      </c>
      <c r="AC31" s="19">
        <v>2</v>
      </c>
      <c r="AD31" s="19">
        <v>1</v>
      </c>
      <c r="AE31" s="19"/>
      <c r="AF31" s="19">
        <v>1</v>
      </c>
      <c r="AG31" s="19">
        <v>2</v>
      </c>
      <c r="AH31" s="19">
        <v>2</v>
      </c>
      <c r="AI31" s="19">
        <v>2</v>
      </c>
      <c r="AJ31" s="19">
        <v>6</v>
      </c>
      <c r="AK31" s="19"/>
      <c r="AL31" s="19">
        <v>2</v>
      </c>
      <c r="AM31" s="19">
        <v>1</v>
      </c>
      <c r="AN31" s="19">
        <v>2</v>
      </c>
      <c r="AO31" s="19"/>
      <c r="AP31" s="19">
        <v>2</v>
      </c>
      <c r="AQ31" s="19">
        <v>1</v>
      </c>
      <c r="AR31" s="19">
        <v>2</v>
      </c>
      <c r="AS31" s="19">
        <v>6</v>
      </c>
      <c r="AT31" s="19">
        <v>4</v>
      </c>
      <c r="AU31" s="19">
        <v>2</v>
      </c>
      <c r="AV31" s="19">
        <v>1</v>
      </c>
      <c r="AW31" s="19">
        <v>2</v>
      </c>
      <c r="AX31" s="19">
        <v>2</v>
      </c>
      <c r="AY31" s="19">
        <v>8</v>
      </c>
      <c r="AZ31" s="19">
        <v>1</v>
      </c>
      <c r="BA31" s="19">
        <v>2</v>
      </c>
      <c r="BB31" s="19">
        <v>4</v>
      </c>
      <c r="BC31" s="19">
        <v>4</v>
      </c>
      <c r="BD31" s="19">
        <v>1</v>
      </c>
      <c r="BE31" s="19">
        <v>2</v>
      </c>
      <c r="BF31" s="19">
        <v>5</v>
      </c>
      <c r="BG31" s="19">
        <v>2</v>
      </c>
      <c r="BH31" s="19">
        <v>1</v>
      </c>
      <c r="BI31" s="19">
        <v>3</v>
      </c>
      <c r="BJ31" s="19">
        <v>2</v>
      </c>
      <c r="BK31" s="19">
        <v>3</v>
      </c>
      <c r="BL31" s="19">
        <v>3</v>
      </c>
      <c r="BM31" s="19">
        <v>3</v>
      </c>
      <c r="BN31" s="19">
        <v>4</v>
      </c>
      <c r="BO31" s="19">
        <v>5</v>
      </c>
      <c r="BP31" s="19"/>
      <c r="BQ31" s="19">
        <v>6</v>
      </c>
      <c r="BR31" s="19">
        <v>1</v>
      </c>
      <c r="BS31" s="19">
        <v>4</v>
      </c>
      <c r="BT31" s="19">
        <v>4</v>
      </c>
      <c r="BU31" s="19">
        <v>3</v>
      </c>
      <c r="BV31" s="19">
        <v>1</v>
      </c>
      <c r="BW31" s="19">
        <v>2</v>
      </c>
      <c r="BX31" s="19">
        <v>4</v>
      </c>
      <c r="BY31" s="19"/>
      <c r="BZ31" s="19"/>
      <c r="CA31" s="19"/>
      <c r="CB31" s="19">
        <v>1</v>
      </c>
      <c r="CC31" s="19"/>
      <c r="CD31" s="19"/>
      <c r="CE31" s="19">
        <v>2</v>
      </c>
      <c r="CF31" s="19"/>
      <c r="CG31" s="19">
        <v>1</v>
      </c>
      <c r="CH31" s="19"/>
      <c r="CI31" s="19">
        <v>1</v>
      </c>
      <c r="CJ31" s="19">
        <v>1</v>
      </c>
      <c r="CK31" s="19"/>
      <c r="CL31" s="19">
        <v>3</v>
      </c>
      <c r="CM31" s="19">
        <v>1</v>
      </c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7"/>
      <c r="CY31" s="17"/>
    </row>
    <row r="32" spans="1:103" ht="13.8" x14ac:dyDescent="0.25">
      <c r="A32" s="18" t="s">
        <v>78</v>
      </c>
      <c r="B32" s="19">
        <v>1278</v>
      </c>
      <c r="C32" s="19">
        <v>7</v>
      </c>
      <c r="D32" s="19">
        <v>4</v>
      </c>
      <c r="E32" s="19">
        <v>11</v>
      </c>
      <c r="F32" s="19">
        <v>9</v>
      </c>
      <c r="G32" s="19">
        <v>7</v>
      </c>
      <c r="H32" s="19">
        <v>16</v>
      </c>
      <c r="I32" s="19">
        <v>11</v>
      </c>
      <c r="J32" s="19">
        <v>14</v>
      </c>
      <c r="K32" s="19">
        <v>14</v>
      </c>
      <c r="L32" s="19">
        <v>10</v>
      </c>
      <c r="M32" s="19">
        <v>14</v>
      </c>
      <c r="N32" s="19">
        <v>16</v>
      </c>
      <c r="O32" s="19">
        <v>11</v>
      </c>
      <c r="P32" s="19">
        <v>15</v>
      </c>
      <c r="Q32" s="19">
        <v>17</v>
      </c>
      <c r="R32" s="19">
        <v>14</v>
      </c>
      <c r="S32" s="19">
        <v>12</v>
      </c>
      <c r="T32" s="19">
        <v>11</v>
      </c>
      <c r="U32" s="19">
        <v>19</v>
      </c>
      <c r="V32" s="19">
        <v>17</v>
      </c>
      <c r="W32" s="19">
        <v>6</v>
      </c>
      <c r="X32" s="19">
        <v>11</v>
      </c>
      <c r="Y32" s="19">
        <v>9</v>
      </c>
      <c r="Z32" s="19">
        <v>6</v>
      </c>
      <c r="AA32" s="19">
        <v>12</v>
      </c>
      <c r="AB32" s="19">
        <v>9</v>
      </c>
      <c r="AC32" s="19">
        <v>15</v>
      </c>
      <c r="AD32" s="19">
        <v>12</v>
      </c>
      <c r="AE32" s="19">
        <v>11</v>
      </c>
      <c r="AF32" s="19">
        <v>16</v>
      </c>
      <c r="AG32" s="19">
        <v>9</v>
      </c>
      <c r="AH32" s="19">
        <v>22</v>
      </c>
      <c r="AI32" s="19">
        <v>10</v>
      </c>
      <c r="AJ32" s="19">
        <v>24</v>
      </c>
      <c r="AK32" s="19">
        <v>20</v>
      </c>
      <c r="AL32" s="19">
        <v>10</v>
      </c>
      <c r="AM32" s="19">
        <v>16</v>
      </c>
      <c r="AN32" s="19">
        <v>18</v>
      </c>
      <c r="AO32" s="19">
        <v>23</v>
      </c>
      <c r="AP32" s="19">
        <v>14</v>
      </c>
      <c r="AQ32" s="19">
        <v>11</v>
      </c>
      <c r="AR32" s="19">
        <v>24</v>
      </c>
      <c r="AS32" s="19">
        <v>15</v>
      </c>
      <c r="AT32" s="19">
        <v>27</v>
      </c>
      <c r="AU32" s="19">
        <v>16</v>
      </c>
      <c r="AV32" s="19">
        <v>16</v>
      </c>
      <c r="AW32" s="19">
        <v>15</v>
      </c>
      <c r="AX32" s="19">
        <v>17</v>
      </c>
      <c r="AY32" s="19">
        <v>25</v>
      </c>
      <c r="AZ32" s="19">
        <v>25</v>
      </c>
      <c r="BA32" s="19">
        <v>21</v>
      </c>
      <c r="BB32" s="19">
        <v>15</v>
      </c>
      <c r="BC32" s="19">
        <v>22</v>
      </c>
      <c r="BD32" s="19">
        <v>19</v>
      </c>
      <c r="BE32" s="19">
        <v>28</v>
      </c>
      <c r="BF32" s="19">
        <v>20</v>
      </c>
      <c r="BG32" s="19">
        <v>25</v>
      </c>
      <c r="BH32" s="19">
        <v>25</v>
      </c>
      <c r="BI32" s="19">
        <v>29</v>
      </c>
      <c r="BJ32" s="19">
        <v>15</v>
      </c>
      <c r="BK32" s="19">
        <v>30</v>
      </c>
      <c r="BL32" s="19">
        <v>19</v>
      </c>
      <c r="BM32" s="19">
        <v>22</v>
      </c>
      <c r="BN32" s="19">
        <v>18</v>
      </c>
      <c r="BO32" s="19">
        <v>22</v>
      </c>
      <c r="BP32" s="19">
        <v>19</v>
      </c>
      <c r="BQ32" s="19">
        <v>15</v>
      </c>
      <c r="BR32" s="19">
        <v>15</v>
      </c>
      <c r="BS32" s="19">
        <v>22</v>
      </c>
      <c r="BT32" s="19">
        <v>22</v>
      </c>
      <c r="BU32" s="19">
        <v>14</v>
      </c>
      <c r="BV32" s="19">
        <v>15</v>
      </c>
      <c r="BW32" s="19">
        <v>10</v>
      </c>
      <c r="BX32" s="19">
        <v>13</v>
      </c>
      <c r="BY32" s="19">
        <v>9</v>
      </c>
      <c r="BZ32" s="19">
        <v>13</v>
      </c>
      <c r="CA32" s="19">
        <v>8</v>
      </c>
      <c r="CB32" s="19">
        <v>2</v>
      </c>
      <c r="CC32" s="19">
        <v>2</v>
      </c>
      <c r="CD32" s="19">
        <v>9</v>
      </c>
      <c r="CE32" s="19">
        <v>7</v>
      </c>
      <c r="CF32" s="19">
        <v>11</v>
      </c>
      <c r="CG32" s="19">
        <v>8</v>
      </c>
      <c r="CH32" s="19">
        <v>4</v>
      </c>
      <c r="CI32" s="19">
        <v>4</v>
      </c>
      <c r="CJ32" s="19">
        <v>1</v>
      </c>
      <c r="CK32" s="19">
        <v>2</v>
      </c>
      <c r="CL32" s="19">
        <v>4</v>
      </c>
      <c r="CM32" s="19">
        <v>1</v>
      </c>
      <c r="CN32" s="19">
        <v>2</v>
      </c>
      <c r="CO32" s="19">
        <v>1</v>
      </c>
      <c r="CP32" s="19"/>
      <c r="CQ32" s="19"/>
      <c r="CR32" s="19">
        <v>2</v>
      </c>
      <c r="CS32" s="19"/>
      <c r="CT32" s="19"/>
      <c r="CU32" s="19"/>
      <c r="CV32" s="19"/>
      <c r="CW32" s="19"/>
      <c r="CX32" s="17"/>
      <c r="CY32" s="17"/>
    </row>
    <row r="33" spans="1:103" ht="13.8" x14ac:dyDescent="0.25">
      <c r="A33" s="18" t="s">
        <v>79</v>
      </c>
      <c r="B33" s="19">
        <v>738</v>
      </c>
      <c r="C33" s="19">
        <v>6</v>
      </c>
      <c r="D33" s="19">
        <v>5</v>
      </c>
      <c r="E33" s="19">
        <v>9</v>
      </c>
      <c r="F33" s="19">
        <v>2</v>
      </c>
      <c r="G33" s="19">
        <v>2</v>
      </c>
      <c r="H33" s="19">
        <v>4</v>
      </c>
      <c r="I33" s="19">
        <v>7</v>
      </c>
      <c r="J33" s="19">
        <v>7</v>
      </c>
      <c r="K33" s="19">
        <v>4</v>
      </c>
      <c r="L33" s="19">
        <v>8</v>
      </c>
      <c r="M33" s="19">
        <v>9</v>
      </c>
      <c r="N33" s="19">
        <v>6</v>
      </c>
      <c r="O33" s="19">
        <v>6</v>
      </c>
      <c r="P33" s="19">
        <v>7</v>
      </c>
      <c r="Q33" s="19">
        <v>10</v>
      </c>
      <c r="R33" s="19">
        <v>9</v>
      </c>
      <c r="S33" s="19">
        <v>5</v>
      </c>
      <c r="T33" s="19">
        <v>5</v>
      </c>
      <c r="U33" s="19">
        <v>3</v>
      </c>
      <c r="V33" s="19">
        <v>2</v>
      </c>
      <c r="W33" s="19">
        <v>4</v>
      </c>
      <c r="X33" s="19">
        <v>2</v>
      </c>
      <c r="Y33" s="19">
        <v>2</v>
      </c>
      <c r="Z33" s="19">
        <v>6</v>
      </c>
      <c r="AA33" s="19">
        <v>5</v>
      </c>
      <c r="AB33" s="19">
        <v>5</v>
      </c>
      <c r="AC33" s="19">
        <v>4</v>
      </c>
      <c r="AD33" s="19">
        <v>6</v>
      </c>
      <c r="AE33" s="19">
        <v>8</v>
      </c>
      <c r="AF33" s="19">
        <v>6</v>
      </c>
      <c r="AG33" s="19">
        <v>7</v>
      </c>
      <c r="AH33" s="19">
        <v>2</v>
      </c>
      <c r="AI33" s="19">
        <v>5</v>
      </c>
      <c r="AJ33" s="19">
        <v>6</v>
      </c>
      <c r="AK33" s="19">
        <v>9</v>
      </c>
      <c r="AL33" s="19">
        <v>6</v>
      </c>
      <c r="AM33" s="19">
        <v>13</v>
      </c>
      <c r="AN33" s="19">
        <v>7</v>
      </c>
      <c r="AO33" s="19">
        <v>6</v>
      </c>
      <c r="AP33" s="19">
        <v>7</v>
      </c>
      <c r="AQ33" s="19">
        <v>5</v>
      </c>
      <c r="AR33" s="19">
        <v>8</v>
      </c>
      <c r="AS33" s="19">
        <v>8</v>
      </c>
      <c r="AT33" s="19">
        <v>7</v>
      </c>
      <c r="AU33" s="19">
        <v>4</v>
      </c>
      <c r="AV33" s="19">
        <v>6</v>
      </c>
      <c r="AW33" s="19">
        <v>1</v>
      </c>
      <c r="AX33" s="19">
        <v>8</v>
      </c>
      <c r="AY33" s="19">
        <v>9</v>
      </c>
      <c r="AZ33" s="19">
        <v>8</v>
      </c>
      <c r="BA33" s="19">
        <v>8</v>
      </c>
      <c r="BB33" s="19">
        <v>8</v>
      </c>
      <c r="BC33" s="19">
        <v>19</v>
      </c>
      <c r="BD33" s="19">
        <v>20</v>
      </c>
      <c r="BE33" s="19">
        <v>25</v>
      </c>
      <c r="BF33" s="19">
        <v>10</v>
      </c>
      <c r="BG33" s="19">
        <v>26</v>
      </c>
      <c r="BH33" s="19">
        <v>18</v>
      </c>
      <c r="BI33" s="19">
        <v>16</v>
      </c>
      <c r="BJ33" s="19">
        <v>23</v>
      </c>
      <c r="BK33" s="19">
        <v>16</v>
      </c>
      <c r="BL33" s="19">
        <v>30</v>
      </c>
      <c r="BM33" s="19">
        <v>21</v>
      </c>
      <c r="BN33" s="19">
        <v>18</v>
      </c>
      <c r="BO33" s="19">
        <v>20</v>
      </c>
      <c r="BP33" s="19">
        <v>11</v>
      </c>
      <c r="BQ33" s="19">
        <v>16</v>
      </c>
      <c r="BR33" s="19">
        <v>8</v>
      </c>
      <c r="BS33" s="19">
        <v>7</v>
      </c>
      <c r="BT33" s="19">
        <v>6</v>
      </c>
      <c r="BU33" s="19">
        <v>6</v>
      </c>
      <c r="BV33" s="19">
        <v>14</v>
      </c>
      <c r="BW33" s="19">
        <v>9</v>
      </c>
      <c r="BX33" s="19">
        <v>10</v>
      </c>
      <c r="BY33" s="19">
        <v>4</v>
      </c>
      <c r="BZ33" s="19">
        <v>6</v>
      </c>
      <c r="CA33" s="19">
        <v>6</v>
      </c>
      <c r="CB33" s="19">
        <v>2</v>
      </c>
      <c r="CC33" s="19">
        <v>3</v>
      </c>
      <c r="CD33" s="19">
        <v>10</v>
      </c>
      <c r="CE33" s="19">
        <v>6</v>
      </c>
      <c r="CF33" s="19">
        <v>6</v>
      </c>
      <c r="CG33" s="19">
        <v>6</v>
      </c>
      <c r="CH33" s="19">
        <v>10</v>
      </c>
      <c r="CI33" s="19">
        <v>4</v>
      </c>
      <c r="CJ33" s="19">
        <v>3</v>
      </c>
      <c r="CK33" s="19">
        <v>1</v>
      </c>
      <c r="CL33" s="19"/>
      <c r="CM33" s="19">
        <v>3</v>
      </c>
      <c r="CN33" s="19">
        <v>3</v>
      </c>
      <c r="CO33" s="19">
        <v>3</v>
      </c>
      <c r="CP33" s="19"/>
      <c r="CQ33" s="19"/>
      <c r="CR33" s="19"/>
      <c r="CS33" s="19"/>
      <c r="CT33" s="19"/>
      <c r="CU33" s="19">
        <v>1</v>
      </c>
      <c r="CV33" s="19"/>
      <c r="CW33" s="19"/>
      <c r="CX33" s="17"/>
      <c r="CY33" s="17"/>
    </row>
    <row r="34" spans="1:103" ht="13.8" x14ac:dyDescent="0.25">
      <c r="A34" s="18" t="s">
        <v>80</v>
      </c>
      <c r="B34" s="19">
        <v>477</v>
      </c>
      <c r="C34" s="19"/>
      <c r="D34" s="19">
        <v>3</v>
      </c>
      <c r="E34" s="19">
        <v>1</v>
      </c>
      <c r="F34" s="19">
        <v>1</v>
      </c>
      <c r="G34" s="19">
        <v>2</v>
      </c>
      <c r="H34" s="19">
        <v>7</v>
      </c>
      <c r="I34" s="19">
        <v>4</v>
      </c>
      <c r="J34" s="19">
        <v>2</v>
      </c>
      <c r="K34" s="19">
        <v>5</v>
      </c>
      <c r="L34" s="19">
        <v>4</v>
      </c>
      <c r="M34" s="19">
        <v>3</v>
      </c>
      <c r="N34" s="19">
        <v>2</v>
      </c>
      <c r="O34" s="19">
        <v>1</v>
      </c>
      <c r="P34" s="19">
        <v>2</v>
      </c>
      <c r="Q34" s="19">
        <v>4</v>
      </c>
      <c r="R34" s="19">
        <v>4</v>
      </c>
      <c r="S34" s="19">
        <v>2</v>
      </c>
      <c r="T34" s="19">
        <v>4</v>
      </c>
      <c r="U34" s="19">
        <v>2</v>
      </c>
      <c r="V34" s="19">
        <v>3</v>
      </c>
      <c r="W34" s="19">
        <v>6</v>
      </c>
      <c r="X34" s="19">
        <v>5</v>
      </c>
      <c r="Y34" s="19">
        <v>2</v>
      </c>
      <c r="Z34" s="19">
        <v>2</v>
      </c>
      <c r="AA34" s="19">
        <v>2</v>
      </c>
      <c r="AB34" s="19">
        <v>2</v>
      </c>
      <c r="AC34" s="19"/>
      <c r="AD34" s="19">
        <v>3</v>
      </c>
      <c r="AE34" s="19">
        <v>3</v>
      </c>
      <c r="AF34" s="19">
        <v>2</v>
      </c>
      <c r="AG34" s="19"/>
      <c r="AH34" s="19">
        <v>3</v>
      </c>
      <c r="AI34" s="19">
        <v>3</v>
      </c>
      <c r="AJ34" s="19"/>
      <c r="AK34" s="19">
        <v>1</v>
      </c>
      <c r="AL34" s="19">
        <v>6</v>
      </c>
      <c r="AM34" s="19">
        <v>2</v>
      </c>
      <c r="AN34" s="19">
        <v>7</v>
      </c>
      <c r="AO34" s="19">
        <v>4</v>
      </c>
      <c r="AP34" s="19">
        <v>4</v>
      </c>
      <c r="AQ34" s="19"/>
      <c r="AR34" s="19">
        <v>5</v>
      </c>
      <c r="AS34" s="19">
        <v>8</v>
      </c>
      <c r="AT34" s="19">
        <v>8</v>
      </c>
      <c r="AU34" s="19">
        <v>4</v>
      </c>
      <c r="AV34" s="19">
        <v>10</v>
      </c>
      <c r="AW34" s="19">
        <v>4</v>
      </c>
      <c r="AX34" s="19">
        <v>2</v>
      </c>
      <c r="AY34" s="19">
        <v>5</v>
      </c>
      <c r="AZ34" s="19">
        <v>8</v>
      </c>
      <c r="BA34" s="19">
        <v>9</v>
      </c>
      <c r="BB34" s="19">
        <v>9</v>
      </c>
      <c r="BC34" s="19">
        <v>6</v>
      </c>
      <c r="BD34" s="19">
        <v>14</v>
      </c>
      <c r="BE34" s="19">
        <v>10</v>
      </c>
      <c r="BF34" s="19">
        <v>5</v>
      </c>
      <c r="BG34" s="19">
        <v>11</v>
      </c>
      <c r="BH34" s="19">
        <v>11</v>
      </c>
      <c r="BI34" s="19">
        <v>13</v>
      </c>
      <c r="BJ34" s="19">
        <v>9</v>
      </c>
      <c r="BK34" s="19">
        <v>14</v>
      </c>
      <c r="BL34" s="19">
        <v>12</v>
      </c>
      <c r="BM34" s="19">
        <v>11</v>
      </c>
      <c r="BN34" s="19">
        <v>11</v>
      </c>
      <c r="BO34" s="19">
        <v>13</v>
      </c>
      <c r="BP34" s="19">
        <v>12</v>
      </c>
      <c r="BQ34" s="19">
        <v>5</v>
      </c>
      <c r="BR34" s="19">
        <v>8</v>
      </c>
      <c r="BS34" s="19">
        <v>5</v>
      </c>
      <c r="BT34" s="19">
        <v>8</v>
      </c>
      <c r="BU34" s="19">
        <v>7</v>
      </c>
      <c r="BV34" s="19">
        <v>7</v>
      </c>
      <c r="BW34" s="19">
        <v>8</v>
      </c>
      <c r="BX34" s="19">
        <v>8</v>
      </c>
      <c r="BY34" s="19">
        <v>12</v>
      </c>
      <c r="BZ34" s="19">
        <v>1</v>
      </c>
      <c r="CA34" s="19">
        <v>3</v>
      </c>
      <c r="CB34" s="19">
        <v>2</v>
      </c>
      <c r="CC34" s="19">
        <v>4</v>
      </c>
      <c r="CD34" s="19">
        <v>9</v>
      </c>
      <c r="CE34" s="19">
        <v>6</v>
      </c>
      <c r="CF34" s="19">
        <v>6</v>
      </c>
      <c r="CG34" s="19">
        <v>10</v>
      </c>
      <c r="CH34" s="19">
        <v>8</v>
      </c>
      <c r="CI34" s="19">
        <v>7</v>
      </c>
      <c r="CJ34" s="19">
        <v>1</v>
      </c>
      <c r="CK34" s="19">
        <v>3</v>
      </c>
      <c r="CL34" s="19">
        <v>4</v>
      </c>
      <c r="CM34" s="19"/>
      <c r="CN34" s="19">
        <v>3</v>
      </c>
      <c r="CO34" s="19">
        <v>2</v>
      </c>
      <c r="CP34" s="19">
        <v>1</v>
      </c>
      <c r="CQ34" s="19"/>
      <c r="CR34" s="19"/>
      <c r="CS34" s="19"/>
      <c r="CT34" s="19">
        <v>2</v>
      </c>
      <c r="CU34" s="19"/>
      <c r="CV34" s="19"/>
      <c r="CW34" s="19"/>
      <c r="CX34" s="17"/>
      <c r="CY34" s="17"/>
    </row>
    <row r="35" spans="1:103" ht="13.8" x14ac:dyDescent="0.25">
      <c r="A35" s="18" t="s">
        <v>81</v>
      </c>
      <c r="B35" s="19">
        <v>384</v>
      </c>
      <c r="C35" s="19">
        <v>2</v>
      </c>
      <c r="D35" s="19">
        <v>3</v>
      </c>
      <c r="E35" s="19"/>
      <c r="F35" s="19">
        <v>2</v>
      </c>
      <c r="G35" s="19"/>
      <c r="H35" s="19">
        <v>3</v>
      </c>
      <c r="I35" s="19">
        <v>2</v>
      </c>
      <c r="J35" s="19">
        <v>3</v>
      </c>
      <c r="K35" s="19">
        <v>5</v>
      </c>
      <c r="L35" s="19"/>
      <c r="M35" s="19"/>
      <c r="N35" s="19">
        <v>2</v>
      </c>
      <c r="O35" s="19">
        <v>4</v>
      </c>
      <c r="P35" s="19">
        <v>4</v>
      </c>
      <c r="Q35" s="19"/>
      <c r="R35" s="19">
        <v>6</v>
      </c>
      <c r="S35" s="19"/>
      <c r="T35" s="19">
        <v>5</v>
      </c>
      <c r="U35" s="19"/>
      <c r="V35" s="19">
        <v>1</v>
      </c>
      <c r="W35" s="19">
        <v>1</v>
      </c>
      <c r="X35" s="19">
        <v>1</v>
      </c>
      <c r="Y35" s="19">
        <v>2</v>
      </c>
      <c r="Z35" s="19"/>
      <c r="AA35" s="19">
        <v>4</v>
      </c>
      <c r="AB35" s="19">
        <v>2</v>
      </c>
      <c r="AC35" s="19"/>
      <c r="AD35" s="19">
        <v>1</v>
      </c>
      <c r="AE35" s="19">
        <v>3</v>
      </c>
      <c r="AF35" s="19">
        <v>1</v>
      </c>
      <c r="AG35" s="19">
        <v>5</v>
      </c>
      <c r="AH35" s="19">
        <v>1</v>
      </c>
      <c r="AI35" s="19">
        <v>2</v>
      </c>
      <c r="AJ35" s="19">
        <v>7</v>
      </c>
      <c r="AK35" s="19">
        <v>4</v>
      </c>
      <c r="AL35" s="19">
        <v>4</v>
      </c>
      <c r="AM35" s="19">
        <v>2</v>
      </c>
      <c r="AN35" s="19">
        <v>3</v>
      </c>
      <c r="AO35" s="19">
        <v>4</v>
      </c>
      <c r="AP35" s="19">
        <v>3</v>
      </c>
      <c r="AQ35" s="19">
        <v>1</v>
      </c>
      <c r="AR35" s="19">
        <v>4</v>
      </c>
      <c r="AS35" s="19">
        <v>4</v>
      </c>
      <c r="AT35" s="19">
        <v>1</v>
      </c>
      <c r="AU35" s="19">
        <v>1</v>
      </c>
      <c r="AV35" s="19">
        <v>4</v>
      </c>
      <c r="AW35" s="19">
        <v>3</v>
      </c>
      <c r="AX35" s="19">
        <v>4</v>
      </c>
      <c r="AY35" s="19">
        <v>1</v>
      </c>
      <c r="AZ35" s="19">
        <v>9</v>
      </c>
      <c r="BA35" s="19">
        <v>4</v>
      </c>
      <c r="BB35" s="19">
        <v>2</v>
      </c>
      <c r="BC35" s="19">
        <v>6</v>
      </c>
      <c r="BD35" s="19">
        <v>6</v>
      </c>
      <c r="BE35" s="19">
        <v>6</v>
      </c>
      <c r="BF35" s="19">
        <v>12</v>
      </c>
      <c r="BG35" s="19">
        <v>10</v>
      </c>
      <c r="BH35" s="19">
        <v>6</v>
      </c>
      <c r="BI35" s="19">
        <v>5</v>
      </c>
      <c r="BJ35" s="19">
        <v>7</v>
      </c>
      <c r="BK35" s="19">
        <v>11</v>
      </c>
      <c r="BL35" s="19">
        <v>14</v>
      </c>
      <c r="BM35" s="19">
        <v>13</v>
      </c>
      <c r="BN35" s="19">
        <v>7</v>
      </c>
      <c r="BO35" s="19">
        <v>10</v>
      </c>
      <c r="BP35" s="19">
        <v>11</v>
      </c>
      <c r="BQ35" s="19">
        <v>10</v>
      </c>
      <c r="BR35" s="19">
        <v>5</v>
      </c>
      <c r="BS35" s="19">
        <v>13</v>
      </c>
      <c r="BT35" s="19">
        <v>8</v>
      </c>
      <c r="BU35" s="19">
        <v>8</v>
      </c>
      <c r="BV35" s="19">
        <v>7</v>
      </c>
      <c r="BW35" s="19">
        <v>11</v>
      </c>
      <c r="BX35" s="19">
        <v>4</v>
      </c>
      <c r="BY35" s="19">
        <v>5</v>
      </c>
      <c r="BZ35" s="19">
        <v>5</v>
      </c>
      <c r="CA35" s="19">
        <v>4</v>
      </c>
      <c r="CB35" s="19">
        <v>4</v>
      </c>
      <c r="CC35" s="19">
        <v>3</v>
      </c>
      <c r="CD35" s="19">
        <v>8</v>
      </c>
      <c r="CE35" s="19">
        <v>3</v>
      </c>
      <c r="CF35" s="19">
        <v>6</v>
      </c>
      <c r="CG35" s="19">
        <v>1</v>
      </c>
      <c r="CH35" s="19">
        <v>7</v>
      </c>
      <c r="CI35" s="19">
        <v>5</v>
      </c>
      <c r="CJ35" s="19">
        <v>1</v>
      </c>
      <c r="CK35" s="19">
        <v>2</v>
      </c>
      <c r="CL35" s="19"/>
      <c r="CM35" s="19">
        <v>1</v>
      </c>
      <c r="CN35" s="19">
        <v>1</v>
      </c>
      <c r="CO35" s="19">
        <v>5</v>
      </c>
      <c r="CP35" s="19">
        <v>1</v>
      </c>
      <c r="CQ35" s="19"/>
      <c r="CR35" s="19">
        <v>1</v>
      </c>
      <c r="CS35" s="19"/>
      <c r="CT35" s="19"/>
      <c r="CU35" s="19"/>
      <c r="CV35" s="19"/>
      <c r="CW35" s="19"/>
      <c r="CX35" s="17"/>
      <c r="CY35" s="17">
        <v>1</v>
      </c>
    </row>
    <row r="36" spans="1:103" ht="13.8" x14ac:dyDescent="0.25">
      <c r="A36" s="18" t="s">
        <v>82</v>
      </c>
      <c r="B36" s="19">
        <v>1112</v>
      </c>
      <c r="C36" s="19">
        <v>2</v>
      </c>
      <c r="D36" s="19">
        <v>11</v>
      </c>
      <c r="E36" s="19">
        <v>10</v>
      </c>
      <c r="F36" s="19">
        <v>7</v>
      </c>
      <c r="G36" s="19">
        <v>11</v>
      </c>
      <c r="H36" s="19">
        <v>15</v>
      </c>
      <c r="I36" s="19">
        <v>14</v>
      </c>
      <c r="J36" s="19">
        <v>13</v>
      </c>
      <c r="K36" s="19">
        <v>18</v>
      </c>
      <c r="L36" s="19">
        <v>21</v>
      </c>
      <c r="M36" s="19">
        <v>14</v>
      </c>
      <c r="N36" s="19">
        <v>13</v>
      </c>
      <c r="O36" s="19">
        <v>15</v>
      </c>
      <c r="P36" s="19">
        <v>13</v>
      </c>
      <c r="Q36" s="19">
        <v>9</v>
      </c>
      <c r="R36" s="19">
        <v>19</v>
      </c>
      <c r="S36" s="19">
        <v>18</v>
      </c>
      <c r="T36" s="19">
        <v>14</v>
      </c>
      <c r="U36" s="19">
        <v>13</v>
      </c>
      <c r="V36" s="19">
        <v>6</v>
      </c>
      <c r="W36" s="19">
        <v>9</v>
      </c>
      <c r="X36" s="19">
        <v>5</v>
      </c>
      <c r="Y36" s="19">
        <v>5</v>
      </c>
      <c r="Z36" s="19">
        <v>11</v>
      </c>
      <c r="AA36" s="19">
        <v>7</v>
      </c>
      <c r="AB36" s="19">
        <v>4</v>
      </c>
      <c r="AC36" s="19">
        <v>9</v>
      </c>
      <c r="AD36" s="19">
        <v>9</v>
      </c>
      <c r="AE36" s="19">
        <v>12</v>
      </c>
      <c r="AF36" s="19">
        <v>14</v>
      </c>
      <c r="AG36" s="19">
        <v>12</v>
      </c>
      <c r="AH36" s="19">
        <v>12</v>
      </c>
      <c r="AI36" s="19">
        <v>14</v>
      </c>
      <c r="AJ36" s="19">
        <v>25</v>
      </c>
      <c r="AK36" s="19">
        <v>13</v>
      </c>
      <c r="AL36" s="19">
        <v>12</v>
      </c>
      <c r="AM36" s="19">
        <v>25</v>
      </c>
      <c r="AN36" s="19">
        <v>18</v>
      </c>
      <c r="AO36" s="19">
        <v>18</v>
      </c>
      <c r="AP36" s="19">
        <v>12</v>
      </c>
      <c r="AQ36" s="19">
        <v>12</v>
      </c>
      <c r="AR36" s="19">
        <v>13</v>
      </c>
      <c r="AS36" s="19">
        <v>16</v>
      </c>
      <c r="AT36" s="19">
        <v>10</v>
      </c>
      <c r="AU36" s="19">
        <v>8</v>
      </c>
      <c r="AV36" s="19">
        <v>12</v>
      </c>
      <c r="AW36" s="19">
        <v>11</v>
      </c>
      <c r="AX36" s="19">
        <v>10</v>
      </c>
      <c r="AY36" s="19">
        <v>8</v>
      </c>
      <c r="AZ36" s="19">
        <v>16</v>
      </c>
      <c r="BA36" s="19">
        <v>13</v>
      </c>
      <c r="BB36" s="19">
        <v>13</v>
      </c>
      <c r="BC36" s="19">
        <v>9</v>
      </c>
      <c r="BD36" s="19">
        <v>20</v>
      </c>
      <c r="BE36" s="19">
        <v>20</v>
      </c>
      <c r="BF36" s="19">
        <v>19</v>
      </c>
      <c r="BG36" s="19">
        <v>25</v>
      </c>
      <c r="BH36" s="19">
        <v>24</v>
      </c>
      <c r="BI36" s="19">
        <v>27</v>
      </c>
      <c r="BJ36" s="19">
        <v>21</v>
      </c>
      <c r="BK36" s="19">
        <v>18</v>
      </c>
      <c r="BL36" s="19">
        <v>25</v>
      </c>
      <c r="BM36" s="19">
        <v>23</v>
      </c>
      <c r="BN36" s="19">
        <v>31</v>
      </c>
      <c r="BO36" s="19">
        <v>19</v>
      </c>
      <c r="BP36" s="19">
        <v>13</v>
      </c>
      <c r="BQ36" s="19">
        <v>16</v>
      </c>
      <c r="BR36" s="19">
        <v>14</v>
      </c>
      <c r="BS36" s="19">
        <v>18</v>
      </c>
      <c r="BT36" s="19">
        <v>13</v>
      </c>
      <c r="BU36" s="19">
        <v>14</v>
      </c>
      <c r="BV36" s="19">
        <v>10</v>
      </c>
      <c r="BW36" s="19">
        <v>9</v>
      </c>
      <c r="BX36" s="19">
        <v>4</v>
      </c>
      <c r="BY36" s="19">
        <v>4</v>
      </c>
      <c r="BZ36" s="19">
        <v>2</v>
      </c>
      <c r="CA36" s="19">
        <v>2</v>
      </c>
      <c r="CB36" s="19">
        <v>1</v>
      </c>
      <c r="CC36" s="19">
        <v>1</v>
      </c>
      <c r="CD36" s="19">
        <v>4</v>
      </c>
      <c r="CE36" s="19">
        <v>8</v>
      </c>
      <c r="CF36" s="19">
        <v>7</v>
      </c>
      <c r="CG36" s="19">
        <v>11</v>
      </c>
      <c r="CH36" s="19">
        <v>6</v>
      </c>
      <c r="CI36" s="19">
        <v>4</v>
      </c>
      <c r="CJ36" s="19">
        <v>3</v>
      </c>
      <c r="CK36" s="19">
        <v>9</v>
      </c>
      <c r="CL36" s="19">
        <v>3</v>
      </c>
      <c r="CM36" s="19">
        <v>3</v>
      </c>
      <c r="CN36" s="19">
        <v>1</v>
      </c>
      <c r="CO36" s="19">
        <v>1</v>
      </c>
      <c r="CP36" s="19">
        <v>1</v>
      </c>
      <c r="CQ36" s="19">
        <v>4</v>
      </c>
      <c r="CR36" s="19"/>
      <c r="CS36" s="19">
        <v>1</v>
      </c>
      <c r="CT36" s="19"/>
      <c r="CU36" s="19"/>
      <c r="CV36" s="19"/>
      <c r="CW36" s="19"/>
      <c r="CX36" s="17"/>
      <c r="CY36" s="17"/>
    </row>
    <row r="37" spans="1:103" ht="13.8" x14ac:dyDescent="0.25">
      <c r="A37" s="18" t="s">
        <v>83</v>
      </c>
      <c r="B37" s="19">
        <v>28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>
        <v>1</v>
      </c>
      <c r="R37" s="19"/>
      <c r="S37" s="19"/>
      <c r="T37" s="19"/>
      <c r="U37" s="19"/>
      <c r="V37" s="19"/>
      <c r="W37" s="19"/>
      <c r="X37" s="19"/>
      <c r="Y37" s="19"/>
      <c r="Z37" s="19"/>
      <c r="AA37" s="19">
        <v>1</v>
      </c>
      <c r="AB37" s="19"/>
      <c r="AC37" s="19"/>
      <c r="AD37" s="19">
        <v>2</v>
      </c>
      <c r="AE37" s="19"/>
      <c r="AF37" s="19">
        <v>2</v>
      </c>
      <c r="AG37" s="19"/>
      <c r="AH37" s="19">
        <v>1</v>
      </c>
      <c r="AI37" s="19"/>
      <c r="AJ37" s="19"/>
      <c r="AK37" s="19"/>
      <c r="AL37" s="19"/>
      <c r="AM37" s="19"/>
      <c r="AN37" s="19"/>
      <c r="AO37" s="19">
        <v>1</v>
      </c>
      <c r="AP37" s="19"/>
      <c r="AQ37" s="19"/>
      <c r="AR37" s="19"/>
      <c r="AS37" s="19">
        <v>1</v>
      </c>
      <c r="AT37" s="19">
        <v>1</v>
      </c>
      <c r="AU37" s="19">
        <v>1</v>
      </c>
      <c r="AV37" s="19"/>
      <c r="AW37" s="19">
        <v>1</v>
      </c>
      <c r="AX37" s="19">
        <v>1</v>
      </c>
      <c r="AY37" s="19"/>
      <c r="AZ37" s="19">
        <v>1</v>
      </c>
      <c r="BA37" s="19"/>
      <c r="BB37" s="19">
        <v>1</v>
      </c>
      <c r="BC37" s="19"/>
      <c r="BD37" s="19">
        <v>1</v>
      </c>
      <c r="BE37" s="19">
        <v>1</v>
      </c>
      <c r="BF37" s="19">
        <v>1</v>
      </c>
      <c r="BG37" s="19">
        <v>1</v>
      </c>
      <c r="BH37" s="19"/>
      <c r="BI37" s="19"/>
      <c r="BJ37" s="19"/>
      <c r="BK37" s="19">
        <v>1</v>
      </c>
      <c r="BL37" s="19"/>
      <c r="BM37" s="19">
        <v>1</v>
      </c>
      <c r="BN37" s="19">
        <v>1</v>
      </c>
      <c r="BO37" s="19">
        <v>1</v>
      </c>
      <c r="BP37" s="19"/>
      <c r="BQ37" s="19">
        <v>1</v>
      </c>
      <c r="BR37" s="19"/>
      <c r="BS37" s="19"/>
      <c r="BT37" s="19"/>
      <c r="BU37" s="19"/>
      <c r="BV37" s="19">
        <v>1</v>
      </c>
      <c r="BW37" s="19">
        <v>1</v>
      </c>
      <c r="BX37" s="19">
        <v>1</v>
      </c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>
        <v>1</v>
      </c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7"/>
      <c r="CY37" s="17"/>
    </row>
    <row r="38" spans="1:103" ht="13.8" x14ac:dyDescent="0.25">
      <c r="A38" s="18" t="s">
        <v>84</v>
      </c>
      <c r="B38" s="19">
        <v>830</v>
      </c>
      <c r="C38" s="19">
        <v>6</v>
      </c>
      <c r="D38" s="19">
        <v>7</v>
      </c>
      <c r="E38" s="19">
        <v>11</v>
      </c>
      <c r="F38" s="19">
        <v>7</v>
      </c>
      <c r="G38" s="19">
        <v>10</v>
      </c>
      <c r="H38" s="19">
        <v>9</v>
      </c>
      <c r="I38" s="19">
        <v>7</v>
      </c>
      <c r="J38" s="19">
        <v>13</v>
      </c>
      <c r="K38" s="19">
        <v>11</v>
      </c>
      <c r="L38" s="19">
        <v>7</v>
      </c>
      <c r="M38" s="19">
        <v>10</v>
      </c>
      <c r="N38" s="19">
        <v>10</v>
      </c>
      <c r="O38" s="19">
        <v>8</v>
      </c>
      <c r="P38" s="19">
        <v>6</v>
      </c>
      <c r="Q38" s="19">
        <v>8</v>
      </c>
      <c r="R38" s="19">
        <v>13</v>
      </c>
      <c r="S38" s="19">
        <v>6</v>
      </c>
      <c r="T38" s="19">
        <v>14</v>
      </c>
      <c r="U38" s="19">
        <v>8</v>
      </c>
      <c r="V38" s="19">
        <v>6</v>
      </c>
      <c r="W38" s="19">
        <v>6</v>
      </c>
      <c r="X38" s="19">
        <v>3</v>
      </c>
      <c r="Y38" s="19">
        <v>6</v>
      </c>
      <c r="Z38" s="19">
        <v>3</v>
      </c>
      <c r="AA38" s="19">
        <v>6</v>
      </c>
      <c r="AB38" s="19">
        <v>3</v>
      </c>
      <c r="AC38" s="19">
        <v>3</v>
      </c>
      <c r="AD38" s="19">
        <v>4</v>
      </c>
      <c r="AE38" s="19">
        <v>4</v>
      </c>
      <c r="AF38" s="19">
        <v>7</v>
      </c>
      <c r="AG38" s="19">
        <v>6</v>
      </c>
      <c r="AH38" s="19">
        <v>11</v>
      </c>
      <c r="AI38" s="19">
        <v>6</v>
      </c>
      <c r="AJ38" s="19">
        <v>8</v>
      </c>
      <c r="AK38" s="19">
        <v>12</v>
      </c>
      <c r="AL38" s="19">
        <v>10</v>
      </c>
      <c r="AM38" s="19">
        <v>9</v>
      </c>
      <c r="AN38" s="19">
        <v>9</v>
      </c>
      <c r="AO38" s="19">
        <v>15</v>
      </c>
      <c r="AP38" s="19">
        <v>8</v>
      </c>
      <c r="AQ38" s="19">
        <v>9</v>
      </c>
      <c r="AR38" s="19">
        <v>11</v>
      </c>
      <c r="AS38" s="19">
        <v>12</v>
      </c>
      <c r="AT38" s="19">
        <v>7</v>
      </c>
      <c r="AU38" s="19">
        <v>11</v>
      </c>
      <c r="AV38" s="19">
        <v>7</v>
      </c>
      <c r="AW38" s="19">
        <v>8</v>
      </c>
      <c r="AX38" s="19">
        <v>13</v>
      </c>
      <c r="AY38" s="19">
        <v>13</v>
      </c>
      <c r="AZ38" s="19">
        <v>4</v>
      </c>
      <c r="BA38" s="19">
        <v>15</v>
      </c>
      <c r="BB38" s="19">
        <v>10</v>
      </c>
      <c r="BC38" s="19">
        <v>13</v>
      </c>
      <c r="BD38" s="19">
        <v>11</v>
      </c>
      <c r="BE38" s="19">
        <v>7</v>
      </c>
      <c r="BF38" s="19">
        <v>10</v>
      </c>
      <c r="BG38" s="19">
        <v>7</v>
      </c>
      <c r="BH38" s="19">
        <v>13</v>
      </c>
      <c r="BI38" s="19">
        <v>18</v>
      </c>
      <c r="BJ38" s="19">
        <v>13</v>
      </c>
      <c r="BK38" s="19">
        <v>14</v>
      </c>
      <c r="BL38" s="19">
        <v>29</v>
      </c>
      <c r="BM38" s="19">
        <v>21</v>
      </c>
      <c r="BN38" s="19">
        <v>23</v>
      </c>
      <c r="BO38" s="19">
        <v>19</v>
      </c>
      <c r="BP38" s="19">
        <v>15</v>
      </c>
      <c r="BQ38" s="19">
        <v>21</v>
      </c>
      <c r="BR38" s="19">
        <v>17</v>
      </c>
      <c r="BS38" s="19">
        <v>11</v>
      </c>
      <c r="BT38" s="19">
        <v>17</v>
      </c>
      <c r="BU38" s="19">
        <v>7</v>
      </c>
      <c r="BV38" s="19">
        <v>10</v>
      </c>
      <c r="BW38" s="19">
        <v>11</v>
      </c>
      <c r="BX38" s="19">
        <v>5</v>
      </c>
      <c r="BY38" s="19">
        <v>12</v>
      </c>
      <c r="BZ38" s="19">
        <v>7</v>
      </c>
      <c r="CA38" s="19">
        <v>1</v>
      </c>
      <c r="CB38" s="19">
        <v>3</v>
      </c>
      <c r="CC38" s="19">
        <v>6</v>
      </c>
      <c r="CD38" s="19">
        <v>3</v>
      </c>
      <c r="CE38" s="19">
        <v>5</v>
      </c>
      <c r="CF38" s="19">
        <v>7</v>
      </c>
      <c r="CG38" s="19">
        <v>6</v>
      </c>
      <c r="CH38" s="19">
        <v>5</v>
      </c>
      <c r="CI38" s="19">
        <v>2</v>
      </c>
      <c r="CJ38" s="19">
        <v>4</v>
      </c>
      <c r="CK38" s="19">
        <v>6</v>
      </c>
      <c r="CL38" s="19">
        <v>4</v>
      </c>
      <c r="CM38" s="19">
        <v>3</v>
      </c>
      <c r="CN38" s="19">
        <v>3</v>
      </c>
      <c r="CO38" s="19"/>
      <c r="CP38" s="19">
        <v>1</v>
      </c>
      <c r="CQ38" s="19"/>
      <c r="CR38" s="19">
        <v>3</v>
      </c>
      <c r="CS38" s="19"/>
      <c r="CT38" s="19"/>
      <c r="CU38" s="19"/>
      <c r="CV38" s="19"/>
      <c r="CW38" s="19"/>
      <c r="CX38" s="17"/>
      <c r="CY38" s="17">
        <v>1</v>
      </c>
    </row>
    <row r="39" spans="1:103" ht="13.8" x14ac:dyDescent="0.25">
      <c r="A39" s="18" t="s">
        <v>85</v>
      </c>
      <c r="B39" s="19">
        <v>30</v>
      </c>
      <c r="C39" s="19"/>
      <c r="D39" s="19"/>
      <c r="E39" s="19"/>
      <c r="F39" s="19">
        <v>1</v>
      </c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>
        <v>1</v>
      </c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>
        <v>1</v>
      </c>
      <c r="AU39" s="19"/>
      <c r="AV39" s="19"/>
      <c r="AW39" s="19">
        <v>1</v>
      </c>
      <c r="AX39" s="19"/>
      <c r="AY39" s="19">
        <v>1</v>
      </c>
      <c r="AZ39" s="19"/>
      <c r="BA39" s="19"/>
      <c r="BB39" s="19">
        <v>1</v>
      </c>
      <c r="BC39" s="19">
        <v>2</v>
      </c>
      <c r="BD39" s="19"/>
      <c r="BE39" s="19"/>
      <c r="BF39" s="19">
        <v>1</v>
      </c>
      <c r="BG39" s="19">
        <v>1</v>
      </c>
      <c r="BH39" s="19">
        <v>1</v>
      </c>
      <c r="BI39" s="19"/>
      <c r="BJ39" s="19"/>
      <c r="BK39" s="19"/>
      <c r="BL39" s="19"/>
      <c r="BM39" s="19">
        <v>1</v>
      </c>
      <c r="BN39" s="19">
        <v>2</v>
      </c>
      <c r="BO39" s="19"/>
      <c r="BP39" s="19"/>
      <c r="BQ39" s="19">
        <v>3</v>
      </c>
      <c r="BR39" s="19">
        <v>1</v>
      </c>
      <c r="BS39" s="19">
        <v>2</v>
      </c>
      <c r="BT39" s="19"/>
      <c r="BU39" s="19">
        <v>1</v>
      </c>
      <c r="BV39" s="19"/>
      <c r="BW39" s="19"/>
      <c r="BX39" s="19">
        <v>1</v>
      </c>
      <c r="BY39" s="19"/>
      <c r="BZ39" s="19"/>
      <c r="CA39" s="19"/>
      <c r="CB39" s="19"/>
      <c r="CC39" s="19">
        <v>1</v>
      </c>
      <c r="CD39" s="19"/>
      <c r="CE39" s="19">
        <v>1</v>
      </c>
      <c r="CF39" s="19">
        <v>1</v>
      </c>
      <c r="CG39" s="19">
        <v>1</v>
      </c>
      <c r="CH39" s="19">
        <v>1</v>
      </c>
      <c r="CI39" s="19"/>
      <c r="CJ39" s="19">
        <v>1</v>
      </c>
      <c r="CK39" s="19"/>
      <c r="CL39" s="19">
        <v>1</v>
      </c>
      <c r="CM39" s="19"/>
      <c r="CN39" s="19"/>
      <c r="CO39" s="19"/>
      <c r="CP39" s="19">
        <v>1</v>
      </c>
      <c r="CQ39" s="19"/>
      <c r="CR39" s="19"/>
      <c r="CS39" s="19"/>
      <c r="CT39" s="19"/>
      <c r="CU39" s="19"/>
      <c r="CV39" s="19"/>
      <c r="CW39" s="19"/>
      <c r="CX39" s="17"/>
      <c r="CY39" s="17"/>
    </row>
    <row r="40" spans="1:103" ht="13.8" x14ac:dyDescent="0.25">
      <c r="A40" s="18" t="s">
        <v>86</v>
      </c>
      <c r="B40" s="19">
        <v>2</v>
      </c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>
        <v>1</v>
      </c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>
        <v>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7"/>
      <c r="CY40" s="17"/>
    </row>
    <row r="41" spans="1:103" ht="13.8" x14ac:dyDescent="0.25">
      <c r="A41" s="18" t="s">
        <v>87</v>
      </c>
      <c r="B41" s="19">
        <v>28</v>
      </c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>
        <v>1</v>
      </c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>
        <v>2</v>
      </c>
      <c r="BB41" s="19"/>
      <c r="BC41" s="19"/>
      <c r="BD41" s="19"/>
      <c r="BE41" s="19">
        <v>1</v>
      </c>
      <c r="BF41" s="19">
        <v>2</v>
      </c>
      <c r="BG41" s="19"/>
      <c r="BH41" s="19">
        <v>2</v>
      </c>
      <c r="BI41" s="19">
        <v>2</v>
      </c>
      <c r="BJ41" s="19">
        <v>1</v>
      </c>
      <c r="BK41" s="19">
        <v>1</v>
      </c>
      <c r="BL41" s="19"/>
      <c r="BM41" s="19">
        <v>4</v>
      </c>
      <c r="BN41" s="19"/>
      <c r="BO41" s="19">
        <v>1</v>
      </c>
      <c r="BP41" s="19"/>
      <c r="BQ41" s="19"/>
      <c r="BR41" s="19">
        <v>1</v>
      </c>
      <c r="BS41" s="19">
        <v>2</v>
      </c>
      <c r="BT41" s="19"/>
      <c r="BU41" s="19">
        <v>1</v>
      </c>
      <c r="BV41" s="19">
        <v>1</v>
      </c>
      <c r="BW41" s="19">
        <v>1</v>
      </c>
      <c r="BX41" s="19"/>
      <c r="BY41" s="19">
        <v>1</v>
      </c>
      <c r="BZ41" s="19"/>
      <c r="CA41" s="19"/>
      <c r="CB41" s="19"/>
      <c r="CC41" s="19"/>
      <c r="CD41" s="19">
        <v>1</v>
      </c>
      <c r="CE41" s="19"/>
      <c r="CF41" s="19"/>
      <c r="CG41" s="19">
        <v>1</v>
      </c>
      <c r="CH41" s="19"/>
      <c r="CI41" s="19">
        <v>1</v>
      </c>
      <c r="CJ41" s="19"/>
      <c r="CK41" s="19">
        <v>1</v>
      </c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7"/>
      <c r="CY41" s="17"/>
    </row>
    <row r="42" spans="1:103" ht="13.8" x14ac:dyDescent="0.25">
      <c r="A42" s="18" t="s">
        <v>88</v>
      </c>
      <c r="B42" s="19">
        <v>159</v>
      </c>
      <c r="C42" s="19">
        <v>1</v>
      </c>
      <c r="D42" s="19"/>
      <c r="E42" s="19">
        <v>1</v>
      </c>
      <c r="F42" s="19"/>
      <c r="G42" s="19">
        <v>2</v>
      </c>
      <c r="H42" s="19">
        <v>1</v>
      </c>
      <c r="I42" s="19">
        <v>1</v>
      </c>
      <c r="J42" s="19"/>
      <c r="K42" s="19">
        <v>3</v>
      </c>
      <c r="L42" s="19">
        <v>1</v>
      </c>
      <c r="M42" s="19">
        <v>1</v>
      </c>
      <c r="N42" s="19"/>
      <c r="O42" s="19"/>
      <c r="P42" s="19"/>
      <c r="Q42" s="19">
        <v>2</v>
      </c>
      <c r="R42" s="19"/>
      <c r="S42" s="19"/>
      <c r="T42" s="19">
        <v>1</v>
      </c>
      <c r="U42" s="19">
        <v>1</v>
      </c>
      <c r="V42" s="19">
        <v>1</v>
      </c>
      <c r="W42" s="19">
        <v>1</v>
      </c>
      <c r="X42" s="19">
        <v>2</v>
      </c>
      <c r="Y42" s="19">
        <v>1</v>
      </c>
      <c r="Z42" s="19">
        <v>2</v>
      </c>
      <c r="AA42" s="19">
        <v>1</v>
      </c>
      <c r="AB42" s="19"/>
      <c r="AC42" s="19"/>
      <c r="AD42" s="19">
        <v>1</v>
      </c>
      <c r="AE42" s="19"/>
      <c r="AF42" s="19"/>
      <c r="AG42" s="19">
        <v>2</v>
      </c>
      <c r="AH42" s="19">
        <v>2</v>
      </c>
      <c r="AI42" s="19">
        <v>1</v>
      </c>
      <c r="AJ42" s="19">
        <v>1</v>
      </c>
      <c r="AK42" s="19"/>
      <c r="AL42" s="19"/>
      <c r="AM42" s="19">
        <v>3</v>
      </c>
      <c r="AN42" s="19">
        <v>2</v>
      </c>
      <c r="AO42" s="19">
        <v>1</v>
      </c>
      <c r="AP42" s="19">
        <v>1</v>
      </c>
      <c r="AQ42" s="19"/>
      <c r="AR42" s="19">
        <v>2</v>
      </c>
      <c r="AS42" s="19">
        <v>4</v>
      </c>
      <c r="AT42" s="19"/>
      <c r="AU42" s="19">
        <v>3</v>
      </c>
      <c r="AV42" s="19"/>
      <c r="AW42" s="19"/>
      <c r="AX42" s="19"/>
      <c r="AY42" s="19"/>
      <c r="AZ42" s="19">
        <v>3</v>
      </c>
      <c r="BA42" s="19"/>
      <c r="BB42" s="19">
        <v>3</v>
      </c>
      <c r="BC42" s="19">
        <v>1</v>
      </c>
      <c r="BD42" s="19">
        <v>1</v>
      </c>
      <c r="BE42" s="19">
        <v>4</v>
      </c>
      <c r="BF42" s="19">
        <v>4</v>
      </c>
      <c r="BG42" s="19">
        <v>5</v>
      </c>
      <c r="BH42" s="19">
        <v>6</v>
      </c>
      <c r="BI42" s="19">
        <v>1</v>
      </c>
      <c r="BJ42" s="19">
        <v>2</v>
      </c>
      <c r="BK42" s="19">
        <v>9</v>
      </c>
      <c r="BL42" s="19">
        <v>7</v>
      </c>
      <c r="BM42" s="19">
        <v>5</v>
      </c>
      <c r="BN42" s="19">
        <v>8</v>
      </c>
      <c r="BO42" s="19">
        <v>6</v>
      </c>
      <c r="BP42" s="19">
        <v>2</v>
      </c>
      <c r="BQ42" s="19">
        <v>8</v>
      </c>
      <c r="BR42" s="19">
        <v>7</v>
      </c>
      <c r="BS42" s="19">
        <v>3</v>
      </c>
      <c r="BT42" s="19"/>
      <c r="BU42" s="19"/>
      <c r="BV42" s="19">
        <v>3</v>
      </c>
      <c r="BW42" s="19">
        <v>2</v>
      </c>
      <c r="BX42" s="19">
        <v>2</v>
      </c>
      <c r="BY42" s="19">
        <v>2</v>
      </c>
      <c r="BZ42" s="19">
        <v>2</v>
      </c>
      <c r="CA42" s="19"/>
      <c r="CB42" s="19"/>
      <c r="CC42" s="19"/>
      <c r="CD42" s="19">
        <v>3</v>
      </c>
      <c r="CE42" s="19"/>
      <c r="CF42" s="19">
        <v>5</v>
      </c>
      <c r="CG42" s="19">
        <v>2</v>
      </c>
      <c r="CH42" s="19">
        <v>3</v>
      </c>
      <c r="CI42" s="19">
        <v>2</v>
      </c>
      <c r="CJ42" s="19"/>
      <c r="CK42" s="19">
        <v>2</v>
      </c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7"/>
      <c r="CY42" s="17"/>
    </row>
    <row r="43" spans="1:103" ht="13.8" x14ac:dyDescent="0.25">
      <c r="A43" s="18" t="s">
        <v>89</v>
      </c>
      <c r="B43" s="19">
        <v>464</v>
      </c>
      <c r="C43" s="19">
        <v>1</v>
      </c>
      <c r="D43" s="19">
        <v>6</v>
      </c>
      <c r="E43" s="19">
        <v>4</v>
      </c>
      <c r="F43" s="19">
        <v>6</v>
      </c>
      <c r="G43" s="19">
        <v>2</v>
      </c>
      <c r="H43" s="19">
        <v>7</v>
      </c>
      <c r="I43" s="19">
        <v>8</v>
      </c>
      <c r="J43" s="19">
        <v>4</v>
      </c>
      <c r="K43" s="19">
        <v>3</v>
      </c>
      <c r="L43" s="19">
        <v>6</v>
      </c>
      <c r="M43" s="19">
        <v>3</v>
      </c>
      <c r="N43" s="19">
        <v>3</v>
      </c>
      <c r="O43" s="19">
        <v>4</v>
      </c>
      <c r="P43" s="19">
        <v>4</v>
      </c>
      <c r="Q43" s="19">
        <v>5</v>
      </c>
      <c r="R43" s="19">
        <v>4</v>
      </c>
      <c r="S43" s="19">
        <v>2</v>
      </c>
      <c r="T43" s="19">
        <v>2</v>
      </c>
      <c r="U43" s="19">
        <v>4</v>
      </c>
      <c r="V43" s="19">
        <v>2</v>
      </c>
      <c r="W43" s="19"/>
      <c r="X43" s="19">
        <v>1</v>
      </c>
      <c r="Y43" s="19">
        <v>2</v>
      </c>
      <c r="Z43" s="19">
        <v>1</v>
      </c>
      <c r="AA43" s="19">
        <v>3</v>
      </c>
      <c r="AB43" s="19">
        <v>4</v>
      </c>
      <c r="AC43" s="19">
        <v>2</v>
      </c>
      <c r="AD43" s="19">
        <v>7</v>
      </c>
      <c r="AE43" s="19">
        <v>3</v>
      </c>
      <c r="AF43" s="19">
        <v>5</v>
      </c>
      <c r="AG43" s="19">
        <v>4</v>
      </c>
      <c r="AH43" s="19">
        <v>4</v>
      </c>
      <c r="AI43" s="19">
        <v>6</v>
      </c>
      <c r="AJ43" s="19">
        <v>5</v>
      </c>
      <c r="AK43" s="19">
        <v>9</v>
      </c>
      <c r="AL43" s="19">
        <v>8</v>
      </c>
      <c r="AM43" s="19">
        <v>4</v>
      </c>
      <c r="AN43" s="19">
        <v>6</v>
      </c>
      <c r="AO43" s="19">
        <v>6</v>
      </c>
      <c r="AP43" s="19">
        <v>1</v>
      </c>
      <c r="AQ43" s="19">
        <v>5</v>
      </c>
      <c r="AR43" s="19">
        <v>6</v>
      </c>
      <c r="AS43" s="19">
        <v>4</v>
      </c>
      <c r="AT43" s="19">
        <v>4</v>
      </c>
      <c r="AU43" s="19">
        <v>7</v>
      </c>
      <c r="AV43" s="19">
        <v>8</v>
      </c>
      <c r="AW43" s="19">
        <v>1</v>
      </c>
      <c r="AX43" s="19">
        <v>3</v>
      </c>
      <c r="AY43" s="19">
        <v>2</v>
      </c>
      <c r="AZ43" s="19">
        <v>5</v>
      </c>
      <c r="BA43" s="19">
        <v>5</v>
      </c>
      <c r="BB43" s="19">
        <v>5</v>
      </c>
      <c r="BC43" s="19">
        <v>10</v>
      </c>
      <c r="BD43" s="19">
        <v>7</v>
      </c>
      <c r="BE43" s="19">
        <v>5</v>
      </c>
      <c r="BF43" s="19">
        <v>23</v>
      </c>
      <c r="BG43" s="19">
        <v>9</v>
      </c>
      <c r="BH43" s="19">
        <v>5</v>
      </c>
      <c r="BI43" s="19">
        <v>11</v>
      </c>
      <c r="BJ43" s="19">
        <v>13</v>
      </c>
      <c r="BK43" s="19">
        <v>11</v>
      </c>
      <c r="BL43" s="19">
        <v>14</v>
      </c>
      <c r="BM43" s="19">
        <v>11</v>
      </c>
      <c r="BN43" s="19">
        <v>10</v>
      </c>
      <c r="BO43" s="19">
        <v>9</v>
      </c>
      <c r="BP43" s="19">
        <v>8</v>
      </c>
      <c r="BQ43" s="19">
        <v>9</v>
      </c>
      <c r="BR43" s="19">
        <v>7</v>
      </c>
      <c r="BS43" s="19">
        <v>11</v>
      </c>
      <c r="BT43" s="19">
        <v>4</v>
      </c>
      <c r="BU43" s="19">
        <v>11</v>
      </c>
      <c r="BV43" s="19">
        <v>4</v>
      </c>
      <c r="BW43" s="19">
        <v>9</v>
      </c>
      <c r="BX43" s="19">
        <v>7</v>
      </c>
      <c r="BY43" s="19">
        <v>4</v>
      </c>
      <c r="BZ43" s="19">
        <v>4</v>
      </c>
      <c r="CA43" s="19"/>
      <c r="CB43" s="19">
        <v>3</v>
      </c>
      <c r="CC43" s="19">
        <v>2</v>
      </c>
      <c r="CD43" s="19">
        <v>1</v>
      </c>
      <c r="CE43" s="19">
        <v>4</v>
      </c>
      <c r="CF43" s="19">
        <v>2</v>
      </c>
      <c r="CG43" s="19">
        <v>5</v>
      </c>
      <c r="CH43" s="19">
        <v>3</v>
      </c>
      <c r="CI43" s="19">
        <v>4</v>
      </c>
      <c r="CJ43" s="19">
        <v>1</v>
      </c>
      <c r="CK43" s="19">
        <v>3</v>
      </c>
      <c r="CL43" s="19"/>
      <c r="CM43" s="19">
        <v>1</v>
      </c>
      <c r="CN43" s="19">
        <v>2</v>
      </c>
      <c r="CO43" s="19"/>
      <c r="CP43" s="19"/>
      <c r="CQ43" s="19"/>
      <c r="CR43" s="19">
        <v>1</v>
      </c>
      <c r="CS43" s="19"/>
      <c r="CT43" s="19"/>
      <c r="CU43" s="19"/>
      <c r="CV43" s="19"/>
      <c r="CW43" s="19"/>
      <c r="CX43" s="17"/>
      <c r="CY43" s="17"/>
    </row>
    <row r="44" spans="1:103" ht="13.8" x14ac:dyDescent="0.25">
      <c r="A44" s="18" t="s">
        <v>90</v>
      </c>
      <c r="B44" s="19">
        <v>133</v>
      </c>
      <c r="C44" s="19"/>
      <c r="D44" s="19">
        <v>2</v>
      </c>
      <c r="E44" s="19"/>
      <c r="F44" s="19">
        <v>2</v>
      </c>
      <c r="G44" s="19">
        <v>2</v>
      </c>
      <c r="H44" s="19">
        <v>1</v>
      </c>
      <c r="I44" s="19">
        <v>1</v>
      </c>
      <c r="J44" s="19">
        <v>2</v>
      </c>
      <c r="K44" s="19">
        <v>2</v>
      </c>
      <c r="L44" s="19">
        <v>3</v>
      </c>
      <c r="M44" s="19"/>
      <c r="N44" s="19"/>
      <c r="O44" s="19"/>
      <c r="P44" s="19">
        <v>1</v>
      </c>
      <c r="Q44" s="19">
        <v>4</v>
      </c>
      <c r="R44" s="19"/>
      <c r="S44" s="19">
        <v>1</v>
      </c>
      <c r="T44" s="19">
        <v>1</v>
      </c>
      <c r="U44" s="19">
        <v>2</v>
      </c>
      <c r="V44" s="19"/>
      <c r="W44" s="19"/>
      <c r="X44" s="19"/>
      <c r="Y44" s="19"/>
      <c r="Z44" s="19">
        <v>3</v>
      </c>
      <c r="AA44" s="19"/>
      <c r="AB44" s="19"/>
      <c r="AC44" s="19">
        <v>2</v>
      </c>
      <c r="AD44" s="19"/>
      <c r="AE44" s="19">
        <v>2</v>
      </c>
      <c r="AF44" s="19"/>
      <c r="AG44" s="19">
        <v>1</v>
      </c>
      <c r="AH44" s="19"/>
      <c r="AI44" s="19">
        <v>1</v>
      </c>
      <c r="AJ44" s="19">
        <v>1</v>
      </c>
      <c r="AK44" s="19">
        <v>4</v>
      </c>
      <c r="AL44" s="19">
        <v>1</v>
      </c>
      <c r="AM44" s="19">
        <v>1</v>
      </c>
      <c r="AN44" s="19">
        <v>3</v>
      </c>
      <c r="AO44" s="19">
        <v>3</v>
      </c>
      <c r="AP44" s="19"/>
      <c r="AQ44" s="19">
        <v>2</v>
      </c>
      <c r="AR44" s="19">
        <v>3</v>
      </c>
      <c r="AS44" s="19"/>
      <c r="AT44" s="19">
        <v>1</v>
      </c>
      <c r="AU44" s="19">
        <v>2</v>
      </c>
      <c r="AV44" s="19">
        <v>1</v>
      </c>
      <c r="AW44" s="19">
        <v>1</v>
      </c>
      <c r="AX44" s="19">
        <v>3</v>
      </c>
      <c r="AY44" s="19"/>
      <c r="AZ44" s="19">
        <v>4</v>
      </c>
      <c r="BA44" s="19"/>
      <c r="BB44" s="19">
        <v>2</v>
      </c>
      <c r="BC44" s="19">
        <v>3</v>
      </c>
      <c r="BD44" s="19"/>
      <c r="BE44" s="19">
        <v>1</v>
      </c>
      <c r="BF44" s="19">
        <v>4</v>
      </c>
      <c r="BG44" s="19">
        <v>3</v>
      </c>
      <c r="BH44" s="19">
        <v>3</v>
      </c>
      <c r="BI44" s="19">
        <v>4</v>
      </c>
      <c r="BJ44" s="19">
        <v>2</v>
      </c>
      <c r="BK44" s="19">
        <v>2</v>
      </c>
      <c r="BL44" s="19">
        <v>2</v>
      </c>
      <c r="BM44" s="19">
        <v>3</v>
      </c>
      <c r="BN44" s="19">
        <v>2</v>
      </c>
      <c r="BO44" s="19">
        <v>2</v>
      </c>
      <c r="BP44" s="19">
        <v>2</v>
      </c>
      <c r="BQ44" s="19">
        <v>4</v>
      </c>
      <c r="BR44" s="19">
        <v>7</v>
      </c>
      <c r="BS44" s="19">
        <v>2</v>
      </c>
      <c r="BT44" s="19">
        <v>7</v>
      </c>
      <c r="BU44" s="19"/>
      <c r="BV44" s="19">
        <v>2</v>
      </c>
      <c r="BW44" s="19"/>
      <c r="BX44" s="19"/>
      <c r="BY44" s="19">
        <v>3</v>
      </c>
      <c r="BZ44" s="19">
        <v>1</v>
      </c>
      <c r="CA44" s="19">
        <v>1</v>
      </c>
      <c r="CB44" s="19"/>
      <c r="CC44" s="19"/>
      <c r="CD44" s="19">
        <v>1</v>
      </c>
      <c r="CE44" s="19">
        <v>2</v>
      </c>
      <c r="CF44" s="19">
        <v>1</v>
      </c>
      <c r="CG44" s="19"/>
      <c r="CH44" s="19"/>
      <c r="CI44" s="19">
        <v>1</v>
      </c>
      <c r="CJ44" s="19"/>
      <c r="CK44" s="19">
        <v>1</v>
      </c>
      <c r="CL44" s="19">
        <v>1</v>
      </c>
      <c r="CM44" s="19"/>
      <c r="CN44" s="19"/>
      <c r="CO44" s="19">
        <v>1</v>
      </c>
      <c r="CP44" s="19"/>
      <c r="CQ44" s="19"/>
      <c r="CR44" s="19"/>
      <c r="CS44" s="19"/>
      <c r="CT44" s="19"/>
      <c r="CU44" s="19"/>
      <c r="CV44" s="19"/>
      <c r="CW44" s="19"/>
      <c r="CX44" s="17"/>
      <c r="CY44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AKO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WS-1-328-1</dc:creator>
  <cp:lastModifiedBy>User</cp:lastModifiedBy>
  <cp:lastPrinted>2023-11-14T05:25:11Z</cp:lastPrinted>
  <dcterms:created xsi:type="dcterms:W3CDTF">2005-05-14T11:06:48Z</dcterms:created>
  <dcterms:modified xsi:type="dcterms:W3CDTF">2023-11-14T05:25:15Z</dcterms:modified>
</cp:coreProperties>
</file>